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2767" windowWidth="28680" windowHeight="9630" activeTab="0"/>
  </bookViews>
  <sheets>
    <sheet name="2021年02月分" sheetId="1" r:id="rId1"/>
    <sheet name="2021年03月分" sheetId="2" r:id="rId2"/>
    <sheet name="2021年04月分" sheetId="3" r:id="rId3"/>
    <sheet name="2021年05月分" sheetId="4" r:id="rId4"/>
    <sheet name="2021年06月分" sheetId="5" r:id="rId5"/>
    <sheet name="2021年07月分" sheetId="6" r:id="rId6"/>
    <sheet name="2021年08月分" sheetId="7" r:id="rId7"/>
    <sheet name="2021年09月分 " sheetId="8" r:id="rId8"/>
    <sheet name="2021年10月分" sheetId="9" r:id="rId9"/>
    <sheet name="2021年11月分" sheetId="10" r:id="rId10"/>
    <sheet name="2021年12月分" sheetId="11" r:id="rId11"/>
  </sheets>
  <definedNames/>
  <calcPr fullCalcOnLoad="1"/>
</workbook>
</file>

<file path=xl/sharedStrings.xml><?xml version="1.0" encoding="utf-8"?>
<sst xmlns="http://schemas.openxmlformats.org/spreadsheetml/2006/main" count="468" uniqueCount="76">
  <si>
    <t>銀行名</t>
  </si>
  <si>
    <t>引落日</t>
  </si>
  <si>
    <t>入金日</t>
  </si>
  <si>
    <t>金額</t>
  </si>
  <si>
    <t>内　　　容</t>
  </si>
  <si>
    <t>出金日</t>
  </si>
  <si>
    <t>差引月末残高</t>
  </si>
  <si>
    <t>総合計金額</t>
  </si>
  <si>
    <t>前月末残額と2/01～2/28までの収入･支出を記載</t>
  </si>
  <si>
    <t>月末残額は、毎月末 or 月初に確定の事</t>
  </si>
  <si>
    <t>前月末残高</t>
  </si>
  <si>
    <t>入金額</t>
  </si>
  <si>
    <t>ここはその月の収入</t>
  </si>
  <si>
    <t>内　　容</t>
  </si>
  <si>
    <t>MB銀行</t>
  </si>
  <si>
    <t>MZ銀行</t>
  </si>
  <si>
    <t>RS銀行</t>
  </si>
  <si>
    <t>YC銀行</t>
  </si>
  <si>
    <t>JN銀行</t>
  </si>
  <si>
    <t>生命保険</t>
  </si>
  <si>
    <t>ここは毎月引落が決まっているものや</t>
  </si>
  <si>
    <t>この月に引落しが予定されているもの</t>
  </si>
  <si>
    <t>これは毎月引落が決まっているもの</t>
  </si>
  <si>
    <t>これも毎月引落が決まっているもの</t>
  </si>
  <si>
    <t>デスクトップパソコンローンの引落し</t>
  </si>
  <si>
    <t>これは今月引落しが予定されているもの</t>
  </si>
  <si>
    <t>月末予想残額</t>
  </si>
  <si>
    <t>引落金額</t>
  </si>
  <si>
    <t>前月末手元現金</t>
  </si>
  <si>
    <t>副業収入</t>
  </si>
  <si>
    <t>現在手元現金</t>
  </si>
  <si>
    <t>ネットスーパー購入代金</t>
  </si>
  <si>
    <t>ABCカード引落代金</t>
  </si>
  <si>
    <t>通販購入代金</t>
  </si>
  <si>
    <t>Wifi使用代金</t>
  </si>
  <si>
    <t>YC銀行へ移動</t>
  </si>
  <si>
    <t>上記振込手数料</t>
  </si>
  <si>
    <t>MB銀行より移動</t>
  </si>
  <si>
    <t>家のローン</t>
  </si>
  <si>
    <t>車のローン</t>
  </si>
  <si>
    <t>現金化</t>
  </si>
  <si>
    <t>ネットバンク収支表　2021年02月分</t>
  </si>
  <si>
    <t>ネットバンク収支表　2021年03月分</t>
  </si>
  <si>
    <t>前月末残額と3/01～3/31までの収入･支出を記載</t>
  </si>
  <si>
    <t>日付（本日）</t>
  </si>
  <si>
    <t>３月の締日</t>
  </si>
  <si>
    <t>ネットバンク収支表　2021年04月分</t>
  </si>
  <si>
    <t>４月の締日</t>
  </si>
  <si>
    <t>前月末残額と4/01～4/30までの収入･支出を記載</t>
  </si>
  <si>
    <t>ネットバンク収支表　2021年05月分</t>
  </si>
  <si>
    <t>前月末残額と5/01～5/31までの収入･支出を記載</t>
  </si>
  <si>
    <t>５月の締日</t>
  </si>
  <si>
    <t>６月の締日</t>
  </si>
  <si>
    <t>ネットバンク収支表　2021年06月分</t>
  </si>
  <si>
    <t>前月末残額と6/01～6/30までの収入･支出を記載</t>
  </si>
  <si>
    <t>ネットバンク収支表　2021年07月分</t>
  </si>
  <si>
    <t>７月の締日</t>
  </si>
  <si>
    <t>前月末残額と7/01～7/31までの収入･支出を記載</t>
  </si>
  <si>
    <t>Copyright © 2021 ライフプチエ｜生活プチ百科 All Rights Reserved.</t>
  </si>
  <si>
    <t>ネットバンク収支表　2021年08月分</t>
  </si>
  <si>
    <t>前月末残額と8/01～8/31までの収入･支出を記載</t>
  </si>
  <si>
    <t>給与</t>
  </si>
  <si>
    <t>２月の締日</t>
  </si>
  <si>
    <t>ネットバンク収支表　2021年09月分</t>
  </si>
  <si>
    <t>前月末残額と9/01～9/30までの収入･支出を記載</t>
  </si>
  <si>
    <t>ネットバンク収支表　2021年10月分</t>
  </si>
  <si>
    <t>９月の締日</t>
  </si>
  <si>
    <t>８月の締日</t>
  </si>
  <si>
    <t>１０月の締日</t>
  </si>
  <si>
    <t>前月末残額と10/01～10/31までの収入･支出を記載</t>
  </si>
  <si>
    <t>ネットバンク収支表　2021年11月分</t>
  </si>
  <si>
    <t>１１月の締日</t>
  </si>
  <si>
    <t>前月末残額と11/01～11/30までの収入･支出を記載</t>
  </si>
  <si>
    <t>１２月の締日</t>
  </si>
  <si>
    <t>ネットバンク収支表　2021年12月分</t>
  </si>
  <si>
    <t>前月末残額と12/01～12/31までの収入･支出を記載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</si>
</sst>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$-411]ggge&quot;年&quot;m&quot;月&quot;d&quot;日&quot;;@"/>
    <numFmt numFmtId="178" formatCode="yyyy&quot;年&quot;m&quot;月&quot;d&quot;日&quot;;@"/>
    <numFmt numFmtId="179" formatCode="#,##0_);[Red]\(#,##0\)"/>
  </numFmts>
  <fonts count="8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8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20"/>
      <color indexed="53"/>
      <name val="ＭＳ Ｐゴシック"/>
      <family val="3"/>
    </font>
    <font>
      <sz val="8"/>
      <color indexed="12"/>
      <name val="ＭＳ Ｐゴシック"/>
      <family val="3"/>
    </font>
    <font>
      <b/>
      <sz val="10"/>
      <color indexed="10"/>
      <name val="AR丸ゴシック体M"/>
      <family val="3"/>
    </font>
    <font>
      <b/>
      <sz val="8"/>
      <color indexed="10"/>
      <name val="AR丸ゴシック体M"/>
      <family val="3"/>
    </font>
    <font>
      <b/>
      <sz val="9"/>
      <color indexed="10"/>
      <name val="ＭＳ Ｐゴシック"/>
      <family val="3"/>
    </font>
    <font>
      <b/>
      <sz val="10"/>
      <color indexed="12"/>
      <name val="ＭＳ Ｐゴシック"/>
      <family val="3"/>
    </font>
    <font>
      <u val="single"/>
      <sz val="11"/>
      <color indexed="3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12"/>
      <name val="ＭＳ Ｐゴシック"/>
      <family val="3"/>
    </font>
    <font>
      <b/>
      <sz val="8"/>
      <color indexed="53"/>
      <name val="ＭＳ Ｐゴシック"/>
      <family val="3"/>
    </font>
    <font>
      <sz val="11"/>
      <color indexed="8"/>
      <name val="ＭＳ Ｐゴシック"/>
      <family val="3"/>
    </font>
    <font>
      <b/>
      <sz val="32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メイリオ"/>
      <family val="3"/>
    </font>
    <font>
      <sz val="12"/>
      <color indexed="10"/>
      <name val="ＭＳ Ｐゴシック"/>
      <family val="3"/>
    </font>
    <font>
      <sz val="12"/>
      <color indexed="8"/>
      <name val="游ゴシック"/>
      <family val="3"/>
    </font>
    <font>
      <sz val="12"/>
      <name val="ＭＳ Ｐゴシック"/>
      <family val="3"/>
    </font>
    <font>
      <b/>
      <sz val="12"/>
      <color indexed="53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20"/>
      <color theme="5"/>
      <name val="ＭＳ Ｐゴシック"/>
      <family val="3"/>
    </font>
    <font>
      <b/>
      <sz val="10"/>
      <color rgb="FFFF0000"/>
      <name val="AR丸ゴシック体M"/>
      <family val="3"/>
    </font>
    <font>
      <b/>
      <sz val="9"/>
      <color rgb="FFFF0000"/>
      <name val="ＭＳ Ｐゴシック"/>
      <family val="3"/>
    </font>
    <font>
      <b/>
      <sz val="8"/>
      <color rgb="FFFF0000"/>
      <name val="AR丸ゴシック体M"/>
      <family val="3"/>
    </font>
    <font>
      <b/>
      <sz val="10"/>
      <color rgb="FF0000CC"/>
      <name val="ＭＳ Ｐゴシック"/>
      <family val="3"/>
    </font>
    <font>
      <b/>
      <sz val="11"/>
      <color rgb="FFFF0000"/>
      <name val="ＭＳ Ｐゴシック"/>
      <family val="3"/>
    </font>
    <font>
      <b/>
      <sz val="8"/>
      <color theme="5"/>
      <name val="ＭＳ Ｐゴシック"/>
      <family val="3"/>
    </font>
    <font>
      <sz val="11"/>
      <color rgb="FF0000FF"/>
      <name val="ＭＳ Ｐゴシック"/>
      <family val="3"/>
    </font>
    <font>
      <b/>
      <sz val="12"/>
      <color rgb="FF0000FF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rgb="FF0000CC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rgb="FF0000FF"/>
      <name val="ＭＳ Ｐゴシック"/>
      <family val="3"/>
    </font>
    <font>
      <sz val="12"/>
      <color rgb="FF000000"/>
      <name val="メイリオ"/>
      <family val="3"/>
    </font>
    <font>
      <sz val="12"/>
      <color theme="1"/>
      <name val="Calibri"/>
      <family val="3"/>
    </font>
    <font>
      <b/>
      <sz val="12"/>
      <color theme="5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FF"/>
      </left>
      <right style="thick">
        <color rgb="FF0000FF"/>
      </right>
      <top style="medium">
        <color rgb="FF0000FF"/>
      </top>
      <bottom style="hair">
        <color rgb="FF0000FF"/>
      </bottom>
    </border>
    <border>
      <left style="thick">
        <color rgb="FF0000FF"/>
      </left>
      <right style="thick">
        <color rgb="FF0000FF"/>
      </right>
      <top style="hair">
        <color rgb="FF0000FF"/>
      </top>
      <bottom style="medium">
        <color rgb="FF0000FF"/>
      </bottom>
    </border>
    <border>
      <left style="thick">
        <color rgb="FF0000FF"/>
      </left>
      <right style="thick">
        <color rgb="FF0000FF"/>
      </right>
      <top style="hair">
        <color rgb="FF0000FF"/>
      </top>
      <bottom style="hair">
        <color rgb="FF0000FF"/>
      </bottom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/>
      <top style="medium">
        <color rgb="FF0000FF"/>
      </top>
      <bottom style="medium">
        <color rgb="FF0000FF"/>
      </bottom>
    </border>
    <border>
      <left style="thick">
        <color rgb="FF0000FF"/>
      </left>
      <right style="thick">
        <color rgb="FF0000FF"/>
      </right>
      <top style="thick">
        <color rgb="FF0000FF"/>
      </top>
      <bottom style="medium">
        <color rgb="FF0000FF"/>
      </bottom>
    </border>
    <border>
      <left/>
      <right/>
      <top style="medium">
        <color rgb="FF0000FF"/>
      </top>
      <bottom style="medium">
        <color rgb="FF0000FF"/>
      </bottom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>
        <color rgb="FF0000FF"/>
      </left>
      <right style="thin">
        <color rgb="FF0000FF"/>
      </right>
      <top style="medium">
        <color rgb="FF0000FF"/>
      </top>
      <bottom style="hair">
        <color rgb="FF0000FF"/>
      </bottom>
    </border>
    <border>
      <left style="thin">
        <color rgb="FF0000FF"/>
      </left>
      <right style="thin">
        <color rgb="FF0000FF"/>
      </right>
      <top style="medium">
        <color rgb="FF0000FF"/>
      </top>
      <bottom style="hair">
        <color rgb="FF0000FF"/>
      </bottom>
    </border>
    <border>
      <left style="thin">
        <color rgb="FF0000FF"/>
      </left>
      <right style="medium">
        <color rgb="FF0000FF"/>
      </right>
      <top style="medium">
        <color rgb="FF0000FF"/>
      </top>
      <bottom style="hair">
        <color rgb="FF0000FF"/>
      </bottom>
    </border>
    <border>
      <left style="medium">
        <color rgb="FF0000FF"/>
      </left>
      <right style="thin">
        <color rgb="FF0000FF"/>
      </right>
      <top style="hair">
        <color rgb="FF0000FF"/>
      </top>
      <bottom style="hair">
        <color rgb="FF0000FF"/>
      </bottom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</border>
    <border>
      <left style="medium">
        <color rgb="FF0000FF"/>
      </left>
      <right style="thin">
        <color rgb="FF0000FF"/>
      </right>
      <top style="hair">
        <color rgb="FF0000FF"/>
      </top>
      <bottom style="medium">
        <color rgb="FF0000FF"/>
      </bottom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</border>
    <border>
      <left style="thin">
        <color rgb="FF0000FF"/>
      </left>
      <right/>
      <top style="medium">
        <color rgb="FF0000FF"/>
      </top>
      <bottom style="hair">
        <color rgb="FF0000FF"/>
      </bottom>
    </border>
    <border>
      <left style="thin">
        <color rgb="FF0000FF"/>
      </left>
      <right/>
      <top style="hair">
        <color rgb="FF0000FF"/>
      </top>
      <bottom style="hair">
        <color rgb="FF0000FF"/>
      </bottom>
    </border>
    <border>
      <left style="thin">
        <color rgb="FF0000FF"/>
      </left>
      <right/>
      <top style="hair">
        <color rgb="FF0000FF"/>
      </top>
      <bottom style="medium">
        <color rgb="FF0000FF"/>
      </bottom>
    </border>
    <border>
      <left style="thin">
        <color rgb="FF0000FF"/>
      </left>
      <right style="thin">
        <color rgb="FF0000FF"/>
      </right>
      <top/>
      <bottom style="medium">
        <color rgb="FF0000FF"/>
      </bottom>
    </border>
    <border>
      <left style="thin">
        <color rgb="FF0000FF"/>
      </left>
      <right/>
      <top/>
      <bottom style="medium">
        <color rgb="FF0000FF"/>
      </bottom>
    </border>
    <border>
      <left/>
      <right style="medium">
        <color rgb="FF0000FF"/>
      </right>
      <top style="medium">
        <color rgb="FF0000FF"/>
      </top>
      <bottom style="hair">
        <color rgb="FF0000FF"/>
      </bottom>
    </border>
    <border>
      <left/>
      <right style="medium">
        <color rgb="FF0000FF"/>
      </right>
      <top style="hair">
        <color rgb="FF0000FF"/>
      </top>
      <bottom style="hair">
        <color rgb="FF0000FF"/>
      </bottom>
    </border>
    <border>
      <left/>
      <right style="medium">
        <color rgb="FF0000FF"/>
      </right>
      <top style="hair">
        <color rgb="FF0000FF"/>
      </top>
      <bottom style="medium">
        <color rgb="FF0000FF"/>
      </bottom>
    </border>
    <border>
      <left/>
      <right style="medium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thin">
        <color rgb="FF0000FF"/>
      </right>
      <top/>
      <bottom style="hair">
        <color rgb="FF0000FF"/>
      </bottom>
    </border>
    <border>
      <left/>
      <right style="medium">
        <color rgb="FF0000FF"/>
      </right>
      <top/>
      <bottom style="hair">
        <color rgb="FF0000FF"/>
      </bottom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</border>
    <border>
      <left style="thick">
        <color rgb="FF0000FF"/>
      </left>
      <right style="thick">
        <color rgb="FF0000FF"/>
      </right>
      <top style="medium">
        <color rgb="FF0000FF"/>
      </top>
      <bottom style="thick">
        <color rgb="FF0000FF"/>
      </bottom>
    </border>
    <border>
      <left style="medium">
        <color rgb="FF0000FF"/>
      </left>
      <right style="thin">
        <color rgb="FF0000FF"/>
      </right>
      <top/>
      <bottom style="medium">
        <color rgb="FF0000FF"/>
      </bottom>
    </border>
    <border>
      <left style="medium">
        <color rgb="FF0000FF"/>
      </left>
      <right/>
      <top style="medium">
        <color rgb="FF0000FF"/>
      </top>
      <bottom style="medium">
        <color rgb="FF0000FF"/>
      </bottom>
    </border>
    <border>
      <left/>
      <right style="thick">
        <color rgb="FF0000FF"/>
      </right>
      <top style="medium">
        <color rgb="FF0000FF"/>
      </top>
      <bottom style="medium">
        <color rgb="FF0000F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191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38" fontId="4" fillId="0" borderId="0" xfId="49" applyFont="1" applyAlignment="1">
      <alignment/>
    </xf>
    <xf numFmtId="38" fontId="5" fillId="0" borderId="0" xfId="49" applyFont="1" applyAlignment="1">
      <alignment/>
    </xf>
    <xf numFmtId="6" fontId="0" fillId="0" borderId="0" xfId="58" applyFont="1" applyAlignment="1">
      <alignment horizontal="center"/>
    </xf>
    <xf numFmtId="6" fontId="0" fillId="0" borderId="0" xfId="58" applyFont="1" applyAlignment="1">
      <alignment/>
    </xf>
    <xf numFmtId="38" fontId="6" fillId="0" borderId="0" xfId="49" applyFont="1" applyAlignment="1">
      <alignment/>
    </xf>
    <xf numFmtId="0" fontId="0" fillId="0" borderId="0" xfId="0" applyAlignment="1">
      <alignment horizontal="center"/>
    </xf>
    <xf numFmtId="176" fontId="7" fillId="0" borderId="0" xfId="49" applyNumberFormat="1" applyFont="1" applyAlignment="1">
      <alignment/>
    </xf>
    <xf numFmtId="38" fontId="7" fillId="0" borderId="0" xfId="49" applyFont="1" applyAlignment="1">
      <alignment/>
    </xf>
    <xf numFmtId="38" fontId="66" fillId="0" borderId="0" xfId="49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6" fontId="67" fillId="0" borderId="0" xfId="58" applyFont="1" applyAlignment="1">
      <alignment/>
    </xf>
    <xf numFmtId="6" fontId="68" fillId="0" borderId="0" xfId="58" applyFont="1" applyAlignment="1">
      <alignment/>
    </xf>
    <xf numFmtId="0" fontId="5" fillId="0" borderId="0" xfId="0" applyFont="1" applyAlignment="1">
      <alignment/>
    </xf>
    <xf numFmtId="178" fontId="11" fillId="0" borderId="0" xfId="0" applyNumberFormat="1" applyFont="1" applyAlignment="1">
      <alignment horizontal="left"/>
    </xf>
    <xf numFmtId="38" fontId="0" fillId="0" borderId="0" xfId="49" applyFont="1" applyAlignment="1">
      <alignment horizontal="right"/>
    </xf>
    <xf numFmtId="0" fontId="0" fillId="0" borderId="0" xfId="0" applyAlignment="1">
      <alignment horizontal="right"/>
    </xf>
    <xf numFmtId="38" fontId="69" fillId="0" borderId="0" xfId="49" applyFont="1" applyFill="1" applyAlignment="1" quotePrefix="1">
      <alignment horizontal="right" vertical="center"/>
    </xf>
    <xf numFmtId="6" fontId="0" fillId="0" borderId="0" xfId="58" applyFont="1" applyFill="1" applyAlignment="1">
      <alignment horizontal="center"/>
    </xf>
    <xf numFmtId="6" fontId="70" fillId="0" borderId="0" xfId="58" applyFont="1" applyAlignment="1">
      <alignment/>
    </xf>
    <xf numFmtId="176" fontId="71" fillId="0" borderId="0" xfId="49" applyNumberFormat="1" applyFont="1" applyFill="1" applyAlignment="1">
      <alignment horizontal="center" vertical="center"/>
    </xf>
    <xf numFmtId="176" fontId="72" fillId="0" borderId="0" xfId="49" applyNumberFormat="1" applyFont="1" applyAlignment="1">
      <alignment/>
    </xf>
    <xf numFmtId="38" fontId="53" fillId="0" borderId="0" xfId="43" applyNumberFormat="1" applyAlignment="1">
      <alignment/>
    </xf>
    <xf numFmtId="0" fontId="73" fillId="0" borderId="0" xfId="0" applyFont="1" applyAlignment="1">
      <alignment/>
    </xf>
    <xf numFmtId="0" fontId="70" fillId="0" borderId="0" xfId="0" applyFont="1" applyAlignment="1">
      <alignment horizontal="right"/>
    </xf>
    <xf numFmtId="6" fontId="74" fillId="0" borderId="0" xfId="58" applyFont="1" applyAlignment="1">
      <alignment horizontal="center"/>
    </xf>
    <xf numFmtId="38" fontId="0" fillId="0" borderId="0" xfId="49" applyFont="1" applyAlignment="1">
      <alignment/>
    </xf>
    <xf numFmtId="6" fontId="75" fillId="0" borderId="10" xfId="58" applyFont="1" applyBorder="1" applyAlignment="1">
      <alignment horizontal="right"/>
    </xf>
    <xf numFmtId="6" fontId="75" fillId="0" borderId="11" xfId="58" applyFont="1" applyBorder="1" applyAlignment="1">
      <alignment horizontal="right"/>
    </xf>
    <xf numFmtId="6" fontId="75" fillId="0" borderId="12" xfId="58" applyFont="1" applyBorder="1" applyAlignment="1">
      <alignment horizontal="right"/>
    </xf>
    <xf numFmtId="38" fontId="76" fillId="0" borderId="13" xfId="49" applyFont="1" applyBorder="1" applyAlignment="1">
      <alignment horizontal="center" vertical="center"/>
    </xf>
    <xf numFmtId="176" fontId="76" fillId="0" borderId="14" xfId="0" applyNumberFormat="1" applyFont="1" applyBorder="1" applyAlignment="1">
      <alignment horizontal="center" vertical="center"/>
    </xf>
    <xf numFmtId="6" fontId="76" fillId="0" borderId="14" xfId="58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6" fontId="76" fillId="0" borderId="16" xfId="58" applyFont="1" applyBorder="1" applyAlignment="1">
      <alignment horizontal="center" vertical="center"/>
    </xf>
    <xf numFmtId="38" fontId="22" fillId="0" borderId="17" xfId="49" applyFont="1" applyBorder="1" applyAlignment="1" quotePrefix="1">
      <alignment horizontal="center" vertical="center"/>
    </xf>
    <xf numFmtId="38" fontId="22" fillId="0" borderId="13" xfId="49" applyFont="1" applyBorder="1" applyAlignment="1">
      <alignment horizontal="center" vertical="center"/>
    </xf>
    <xf numFmtId="38" fontId="22" fillId="0" borderId="14" xfId="49" applyFont="1" applyBorder="1" applyAlignment="1">
      <alignment horizontal="center" vertical="center"/>
    </xf>
    <xf numFmtId="38" fontId="22" fillId="0" borderId="18" xfId="49" applyFont="1" applyBorder="1" applyAlignment="1">
      <alignment horizontal="center" vertical="center"/>
    </xf>
    <xf numFmtId="176" fontId="77" fillId="0" borderId="13" xfId="49" applyNumberFormat="1" applyFont="1" applyBorder="1" applyAlignment="1">
      <alignment horizontal="center" vertical="center"/>
    </xf>
    <xf numFmtId="38" fontId="77" fillId="0" borderId="14" xfId="49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78" fillId="0" borderId="0" xfId="0" applyFont="1" applyAlignment="1">
      <alignment/>
    </xf>
    <xf numFmtId="177" fontId="78" fillId="0" borderId="0" xfId="0" applyNumberFormat="1" applyFont="1" applyAlignment="1">
      <alignment/>
    </xf>
    <xf numFmtId="38" fontId="75" fillId="0" borderId="20" xfId="49" applyFont="1" applyBorder="1" applyAlignment="1">
      <alignment horizontal="left"/>
    </xf>
    <xf numFmtId="176" fontId="75" fillId="0" borderId="21" xfId="0" applyNumberFormat="1" applyFont="1" applyBorder="1" applyAlignment="1">
      <alignment horizontal="left"/>
    </xf>
    <xf numFmtId="38" fontId="4" fillId="0" borderId="22" xfId="49" applyFont="1" applyFill="1" applyBorder="1" applyAlignment="1">
      <alignment horizontal="left"/>
    </xf>
    <xf numFmtId="38" fontId="75" fillId="0" borderId="23" xfId="49" applyFont="1" applyBorder="1" applyAlignment="1">
      <alignment horizontal="left"/>
    </xf>
    <xf numFmtId="176" fontId="75" fillId="0" borderId="24" xfId="0" applyNumberFormat="1" applyFont="1" applyBorder="1" applyAlignment="1">
      <alignment horizontal="left"/>
    </xf>
    <xf numFmtId="38" fontId="4" fillId="0" borderId="25" xfId="49" applyFont="1" applyFill="1" applyBorder="1" applyAlignment="1">
      <alignment horizontal="left"/>
    </xf>
    <xf numFmtId="38" fontId="73" fillId="0" borderId="26" xfId="49" applyFont="1" applyBorder="1" applyAlignment="1">
      <alignment horizontal="left"/>
    </xf>
    <xf numFmtId="6" fontId="21" fillId="0" borderId="27" xfId="58" applyFont="1" applyBorder="1" applyAlignment="1">
      <alignment horizontal="left"/>
    </xf>
    <xf numFmtId="38" fontId="4" fillId="33" borderId="28" xfId="49" applyFont="1" applyFill="1" applyBorder="1" applyAlignment="1">
      <alignment horizontal="left"/>
    </xf>
    <xf numFmtId="38" fontId="4" fillId="0" borderId="28" xfId="49" applyFont="1" applyFill="1" applyBorder="1" applyAlignment="1">
      <alignment horizontal="left"/>
    </xf>
    <xf numFmtId="6" fontId="75" fillId="0" borderId="21" xfId="58" applyFont="1" applyBorder="1" applyAlignment="1">
      <alignment horizontal="right"/>
    </xf>
    <xf numFmtId="56" fontId="75" fillId="0" borderId="29" xfId="0" applyNumberFormat="1" applyFont="1" applyBorder="1" applyAlignment="1">
      <alignment horizontal="right"/>
    </xf>
    <xf numFmtId="176" fontId="21" fillId="0" borderId="23" xfId="49" applyNumberFormat="1" applyFont="1" applyFill="1" applyBorder="1" applyAlignment="1">
      <alignment horizontal="right"/>
    </xf>
    <xf numFmtId="6" fontId="75" fillId="0" borderId="24" xfId="58" applyFont="1" applyBorder="1" applyAlignment="1">
      <alignment horizontal="right"/>
    </xf>
    <xf numFmtId="56" fontId="75" fillId="0" borderId="30" xfId="0" applyNumberFormat="1" applyFont="1" applyBorder="1" applyAlignment="1">
      <alignment horizontal="right"/>
    </xf>
    <xf numFmtId="6" fontId="79" fillId="0" borderId="27" xfId="58" applyFont="1" applyBorder="1" applyAlignment="1">
      <alignment horizontal="right"/>
    </xf>
    <xf numFmtId="56" fontId="75" fillId="0" borderId="31" xfId="0" applyNumberFormat="1" applyFont="1" applyBorder="1" applyAlignment="1">
      <alignment horizontal="right"/>
    </xf>
    <xf numFmtId="176" fontId="21" fillId="33" borderId="26" xfId="49" applyNumberFormat="1" applyFont="1" applyFill="1" applyBorder="1" applyAlignment="1">
      <alignment horizontal="right"/>
    </xf>
    <xf numFmtId="176" fontId="73" fillId="0" borderId="23" xfId="49" applyNumberFormat="1" applyFont="1" applyFill="1" applyBorder="1" applyAlignment="1">
      <alignment horizontal="right"/>
    </xf>
    <xf numFmtId="176" fontId="73" fillId="0" borderId="20" xfId="49" applyNumberFormat="1" applyFont="1" applyFill="1" applyBorder="1" applyAlignment="1">
      <alignment horizontal="right"/>
    </xf>
    <xf numFmtId="176" fontId="73" fillId="0" borderId="26" xfId="49" applyNumberFormat="1" applyFont="1" applyBorder="1" applyAlignment="1">
      <alignment horizontal="right"/>
    </xf>
    <xf numFmtId="176" fontId="80" fillId="0" borderId="24" xfId="0" applyNumberFormat="1" applyFont="1" applyBorder="1" applyAlignment="1">
      <alignment horizontal="left"/>
    </xf>
    <xf numFmtId="0" fontId="81" fillId="0" borderId="0" xfId="0" applyFont="1" applyAlignment="1">
      <alignment/>
    </xf>
    <xf numFmtId="0" fontId="17" fillId="0" borderId="0" xfId="0" applyFont="1" applyAlignment="1">
      <alignment/>
    </xf>
    <xf numFmtId="38" fontId="69" fillId="0" borderId="0" xfId="49" applyFont="1" applyFill="1" applyAlignment="1" quotePrefix="1">
      <alignment horizontal="left" vertical="center"/>
    </xf>
    <xf numFmtId="176" fontId="71" fillId="0" borderId="0" xfId="49" applyNumberFormat="1" applyFont="1" applyFill="1" applyAlignment="1">
      <alignment horizontal="left" vertical="center"/>
    </xf>
    <xf numFmtId="176" fontId="75" fillId="0" borderId="32" xfId="0" applyNumberFormat="1" applyFont="1" applyBorder="1" applyAlignment="1">
      <alignment horizontal="left" vertical="center"/>
    </xf>
    <xf numFmtId="56" fontId="75" fillId="0" borderId="33" xfId="0" applyNumberFormat="1" applyFont="1" applyBorder="1" applyAlignment="1">
      <alignment horizontal="left" vertical="center"/>
    </xf>
    <xf numFmtId="6" fontId="0" fillId="0" borderId="0" xfId="58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6" fontId="70" fillId="0" borderId="0" xfId="58" applyFont="1" applyAlignment="1">
      <alignment horizontal="left" vertical="center"/>
    </xf>
    <xf numFmtId="176" fontId="72" fillId="0" borderId="0" xfId="49" applyNumberFormat="1" applyFont="1" applyAlignment="1">
      <alignment horizontal="left" vertical="center"/>
    </xf>
    <xf numFmtId="38" fontId="53" fillId="0" borderId="0" xfId="43" applyNumberFormat="1" applyAlignment="1">
      <alignment horizontal="left" vertical="center"/>
    </xf>
    <xf numFmtId="38" fontId="6" fillId="0" borderId="0" xfId="49" applyFont="1" applyAlignment="1">
      <alignment horizontal="left" vertical="center"/>
    </xf>
    <xf numFmtId="176" fontId="7" fillId="0" borderId="0" xfId="49" applyNumberFormat="1" applyFont="1" applyAlignment="1">
      <alignment horizontal="left" vertical="center"/>
    </xf>
    <xf numFmtId="38" fontId="66" fillId="0" borderId="0" xfId="49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6" fontId="67" fillId="0" borderId="0" xfId="58" applyFont="1" applyAlignment="1">
      <alignment horizontal="left" vertical="center"/>
    </xf>
    <xf numFmtId="6" fontId="0" fillId="0" borderId="0" xfId="58" applyFont="1" applyAlignment="1">
      <alignment horizontal="left" vertical="center"/>
    </xf>
    <xf numFmtId="6" fontId="73" fillId="0" borderId="32" xfId="58" applyFont="1" applyBorder="1" applyAlignment="1">
      <alignment horizontal="right" vertical="center"/>
    </xf>
    <xf numFmtId="38" fontId="21" fillId="0" borderId="13" xfId="49" applyFont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176" fontId="73" fillId="0" borderId="13" xfId="49" applyNumberFormat="1" applyFont="1" applyBorder="1" applyAlignment="1">
      <alignment horizontal="right" vertical="center"/>
    </xf>
    <xf numFmtId="38" fontId="4" fillId="0" borderId="18" xfId="0" applyNumberFormat="1" applyFont="1" applyBorder="1" applyAlignment="1">
      <alignment horizontal="right" vertical="center"/>
    </xf>
    <xf numFmtId="6" fontId="21" fillId="0" borderId="34" xfId="58" applyFont="1" applyBorder="1" applyAlignment="1">
      <alignment horizontal="right"/>
    </xf>
    <xf numFmtId="6" fontId="21" fillId="0" borderId="35" xfId="58" applyFont="1" applyBorder="1" applyAlignment="1">
      <alignment horizontal="right"/>
    </xf>
    <xf numFmtId="6" fontId="21" fillId="0" borderId="36" xfId="58" applyFont="1" applyBorder="1" applyAlignment="1">
      <alignment horizontal="right"/>
    </xf>
    <xf numFmtId="6" fontId="21" fillId="0" borderId="37" xfId="58" applyFont="1" applyBorder="1" applyAlignment="1">
      <alignment horizontal="right" vertical="center"/>
    </xf>
    <xf numFmtId="6" fontId="21" fillId="0" borderId="38" xfId="58" applyFont="1" applyFill="1" applyBorder="1" applyAlignment="1">
      <alignment horizontal="right" wrapText="1"/>
    </xf>
    <xf numFmtId="6" fontId="21" fillId="0" borderId="24" xfId="58" applyFont="1" applyFill="1" applyBorder="1" applyAlignment="1">
      <alignment horizontal="right" wrapText="1"/>
    </xf>
    <xf numFmtId="6" fontId="21" fillId="33" borderId="27" xfId="58" applyFont="1" applyFill="1" applyBorder="1" applyAlignment="1">
      <alignment horizontal="right" wrapText="1"/>
    </xf>
    <xf numFmtId="6" fontId="21" fillId="0" borderId="14" xfId="58" applyFont="1" applyBorder="1" applyAlignment="1">
      <alignment horizontal="right" vertical="center"/>
    </xf>
    <xf numFmtId="6" fontId="73" fillId="0" borderId="21" xfId="58" applyFont="1" applyFill="1" applyBorder="1" applyAlignment="1">
      <alignment horizontal="right"/>
    </xf>
    <xf numFmtId="6" fontId="73" fillId="0" borderId="24" xfId="58" applyFont="1" applyFill="1" applyBorder="1" applyAlignment="1">
      <alignment horizontal="right"/>
    </xf>
    <xf numFmtId="6" fontId="73" fillId="0" borderId="27" xfId="58" applyFont="1" applyBorder="1" applyAlignment="1">
      <alignment horizontal="right" wrapText="1"/>
    </xf>
    <xf numFmtId="6" fontId="73" fillId="0" borderId="14" xfId="58" applyFont="1" applyBorder="1" applyAlignment="1">
      <alignment horizontal="right" vertical="center"/>
    </xf>
    <xf numFmtId="6" fontId="21" fillId="0" borderId="39" xfId="58" applyFont="1" applyFill="1" applyBorder="1" applyAlignment="1">
      <alignment horizontal="right"/>
    </xf>
    <xf numFmtId="6" fontId="21" fillId="0" borderId="35" xfId="58" applyFont="1" applyFill="1" applyBorder="1" applyAlignment="1">
      <alignment horizontal="right"/>
    </xf>
    <xf numFmtId="6" fontId="21" fillId="0" borderId="40" xfId="58" applyFont="1" applyFill="1" applyBorder="1" applyAlignment="1">
      <alignment horizontal="right"/>
    </xf>
    <xf numFmtId="6" fontId="21" fillId="0" borderId="19" xfId="58" applyFont="1" applyBorder="1" applyAlignment="1">
      <alignment horizontal="right" vertical="center"/>
    </xf>
    <xf numFmtId="6" fontId="82" fillId="0" borderId="41" xfId="58" applyFont="1" applyBorder="1" applyAlignment="1">
      <alignment horizontal="right" vertical="center"/>
    </xf>
    <xf numFmtId="38" fontId="82" fillId="0" borderId="42" xfId="49" applyFont="1" applyBorder="1" applyAlignment="1">
      <alignment horizontal="left" vertical="center"/>
    </xf>
    <xf numFmtId="6" fontId="75" fillId="0" borderId="10" xfId="58" applyFont="1" applyBorder="1" applyAlignment="1">
      <alignment horizontal="right" vertical="center"/>
    </xf>
    <xf numFmtId="6" fontId="21" fillId="0" borderId="34" xfId="58" applyFont="1" applyBorder="1" applyAlignment="1">
      <alignment horizontal="right" vertical="center"/>
    </xf>
    <xf numFmtId="6" fontId="21" fillId="0" borderId="39" xfId="58" applyFont="1" applyFill="1" applyBorder="1" applyAlignment="1">
      <alignment horizontal="right" vertical="center"/>
    </xf>
    <xf numFmtId="6" fontId="0" fillId="0" borderId="0" xfId="58" applyFont="1" applyFill="1" applyAlignment="1">
      <alignment horizontal="center" vertical="center"/>
    </xf>
    <xf numFmtId="0" fontId="0" fillId="0" borderId="0" xfId="0" applyAlignment="1">
      <alignment vertical="center"/>
    </xf>
    <xf numFmtId="6" fontId="70" fillId="0" borderId="0" xfId="58" applyFont="1" applyAlignment="1">
      <alignment vertical="center"/>
    </xf>
    <xf numFmtId="176" fontId="72" fillId="0" borderId="0" xfId="49" applyNumberFormat="1" applyFont="1" applyAlignment="1">
      <alignment vertical="center"/>
    </xf>
    <xf numFmtId="38" fontId="53" fillId="0" borderId="0" xfId="43" applyNumberFormat="1" applyAlignment="1">
      <alignment vertical="center"/>
    </xf>
    <xf numFmtId="38" fontId="6" fillId="0" borderId="0" xfId="49" applyFont="1" applyAlignment="1">
      <alignment vertical="center"/>
    </xf>
    <xf numFmtId="176" fontId="7" fillId="0" borderId="0" xfId="49" applyNumberFormat="1" applyFont="1" applyAlignment="1">
      <alignment vertical="center"/>
    </xf>
    <xf numFmtId="38" fontId="66" fillId="0" borderId="0" xfId="49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6" fontId="67" fillId="0" borderId="0" xfId="58" applyFont="1" applyAlignment="1">
      <alignment vertical="center"/>
    </xf>
    <xf numFmtId="6" fontId="0" fillId="0" borderId="0" xfId="58" applyFont="1" applyAlignment="1">
      <alignment vertical="center"/>
    </xf>
    <xf numFmtId="38" fontId="80" fillId="0" borderId="25" xfId="49" applyFont="1" applyFill="1" applyBorder="1" applyAlignment="1">
      <alignment horizontal="left"/>
    </xf>
    <xf numFmtId="176" fontId="21" fillId="0" borderId="37" xfId="49" applyNumberFormat="1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179" fontId="0" fillId="0" borderId="0" xfId="0" applyNumberFormat="1" applyAlignment="1">
      <alignment/>
    </xf>
    <xf numFmtId="179" fontId="71" fillId="0" borderId="0" xfId="49" applyNumberFormat="1" applyFont="1" applyFill="1" applyAlignment="1">
      <alignment horizontal="right" vertical="center"/>
    </xf>
    <xf numFmtId="179" fontId="71" fillId="0" borderId="0" xfId="49" applyNumberFormat="1" applyFont="1" applyFill="1" applyAlignment="1">
      <alignment horizontal="left" vertical="center"/>
    </xf>
    <xf numFmtId="6" fontId="71" fillId="0" borderId="0" xfId="58" applyFont="1" applyFill="1" applyAlignment="1">
      <alignment horizontal="right" vertical="center"/>
    </xf>
    <xf numFmtId="176" fontId="75" fillId="0" borderId="21" xfId="0" applyNumberFormat="1" applyFont="1" applyBorder="1" applyAlignment="1" applyProtection="1">
      <alignment horizontal="left"/>
      <protection locked="0"/>
    </xf>
    <xf numFmtId="6" fontId="75" fillId="0" borderId="21" xfId="58" applyFont="1" applyBorder="1" applyAlignment="1" applyProtection="1">
      <alignment horizontal="right"/>
      <protection locked="0"/>
    </xf>
    <xf numFmtId="56" fontId="75" fillId="0" borderId="29" xfId="0" applyNumberFormat="1" applyFont="1" applyBorder="1" applyAlignment="1" applyProtection="1">
      <alignment horizontal="right"/>
      <protection locked="0"/>
    </xf>
    <xf numFmtId="176" fontId="75" fillId="0" borderId="24" xfId="0" applyNumberFormat="1" applyFont="1" applyBorder="1" applyAlignment="1" applyProtection="1">
      <alignment horizontal="left"/>
      <protection locked="0"/>
    </xf>
    <xf numFmtId="6" fontId="75" fillId="0" borderId="24" xfId="58" applyFont="1" applyBorder="1" applyAlignment="1" applyProtection="1">
      <alignment horizontal="right"/>
      <protection locked="0"/>
    </xf>
    <xf numFmtId="56" fontId="75" fillId="0" borderId="30" xfId="0" applyNumberFormat="1" applyFont="1" applyBorder="1" applyAlignment="1" applyProtection="1">
      <alignment horizontal="right"/>
      <protection locked="0"/>
    </xf>
    <xf numFmtId="176" fontId="80" fillId="0" borderId="24" xfId="0" applyNumberFormat="1" applyFont="1" applyBorder="1" applyAlignment="1" applyProtection="1">
      <alignment horizontal="left"/>
      <protection locked="0"/>
    </xf>
    <xf numFmtId="6" fontId="21" fillId="0" borderId="27" xfId="58" applyFont="1" applyBorder="1" applyAlignment="1" applyProtection="1">
      <alignment horizontal="left"/>
      <protection locked="0"/>
    </xf>
    <xf numFmtId="6" fontId="79" fillId="0" borderId="27" xfId="58" applyFont="1" applyBorder="1" applyAlignment="1" applyProtection="1">
      <alignment horizontal="right"/>
      <protection locked="0"/>
    </xf>
    <xf numFmtId="56" fontId="75" fillId="0" borderId="31" xfId="0" applyNumberFormat="1" applyFont="1" applyBorder="1" applyAlignment="1" applyProtection="1">
      <alignment horizontal="right"/>
      <protection locked="0"/>
    </xf>
    <xf numFmtId="38" fontId="75" fillId="0" borderId="20" xfId="49" applyFont="1" applyBorder="1" applyAlignment="1" applyProtection="1">
      <alignment horizontal="left"/>
      <protection locked="0"/>
    </xf>
    <xf numFmtId="38" fontId="75" fillId="0" borderId="23" xfId="49" applyFont="1" applyBorder="1" applyAlignment="1" applyProtection="1">
      <alignment horizontal="left"/>
      <protection locked="0"/>
    </xf>
    <xf numFmtId="38" fontId="73" fillId="0" borderId="26" xfId="49" applyFont="1" applyBorder="1" applyAlignment="1" applyProtection="1">
      <alignment horizontal="left"/>
      <protection locked="0"/>
    </xf>
    <xf numFmtId="176" fontId="83" fillId="0" borderId="0" xfId="0" applyNumberFormat="1" applyFont="1" applyAlignment="1">
      <alignment vertical="center"/>
    </xf>
    <xf numFmtId="178" fontId="19" fillId="0" borderId="0" xfId="0" applyNumberFormat="1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81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178" fontId="19" fillId="0" borderId="0" xfId="0" applyNumberFormat="1" applyFont="1" applyAlignment="1" applyProtection="1">
      <alignment horizontal="right"/>
      <protection locked="0"/>
    </xf>
    <xf numFmtId="176" fontId="21" fillId="0" borderId="23" xfId="49" applyNumberFormat="1" applyFont="1" applyFill="1" applyBorder="1" applyAlignment="1" applyProtection="1">
      <alignment horizontal="right"/>
      <protection locked="0"/>
    </xf>
    <xf numFmtId="176" fontId="21" fillId="33" borderId="26" xfId="49" applyNumberFormat="1" applyFont="1" applyFill="1" applyBorder="1" applyAlignment="1" applyProtection="1">
      <alignment horizontal="right"/>
      <protection locked="0"/>
    </xf>
    <xf numFmtId="6" fontId="21" fillId="33" borderId="27" xfId="58" applyFont="1" applyFill="1" applyBorder="1" applyAlignment="1" applyProtection="1">
      <alignment horizontal="right" wrapText="1"/>
      <protection locked="0"/>
    </xf>
    <xf numFmtId="6" fontId="21" fillId="0" borderId="24" xfId="58" applyFont="1" applyFill="1" applyBorder="1" applyAlignment="1" applyProtection="1">
      <alignment horizontal="right" wrapText="1"/>
      <protection locked="0"/>
    </xf>
    <xf numFmtId="6" fontId="21" fillId="0" borderId="38" xfId="58" applyFont="1" applyFill="1" applyBorder="1" applyAlignment="1" applyProtection="1">
      <alignment horizontal="right" wrapText="1"/>
      <protection locked="0"/>
    </xf>
    <xf numFmtId="38" fontId="4" fillId="0" borderId="22" xfId="49" applyFont="1" applyFill="1" applyBorder="1" applyAlignment="1" applyProtection="1">
      <alignment horizontal="left"/>
      <protection locked="0"/>
    </xf>
    <xf numFmtId="38" fontId="80" fillId="0" borderId="25" xfId="49" applyFont="1" applyFill="1" applyBorder="1" applyAlignment="1" applyProtection="1">
      <alignment horizontal="left"/>
      <protection locked="0"/>
    </xf>
    <xf numFmtId="38" fontId="4" fillId="0" borderId="25" xfId="49" applyFont="1" applyFill="1" applyBorder="1" applyAlignment="1" applyProtection="1">
      <alignment horizontal="left"/>
      <protection locked="0"/>
    </xf>
    <xf numFmtId="38" fontId="4" fillId="33" borderId="28" xfId="49" applyFont="1" applyFill="1" applyBorder="1" applyAlignment="1" applyProtection="1">
      <alignment horizontal="left"/>
      <protection locked="0"/>
    </xf>
    <xf numFmtId="176" fontId="73" fillId="0" borderId="26" xfId="49" applyNumberFormat="1" applyFont="1" applyBorder="1" applyAlignment="1" applyProtection="1">
      <alignment horizontal="right"/>
      <protection locked="0"/>
    </xf>
    <xf numFmtId="176" fontId="73" fillId="0" borderId="23" xfId="49" applyNumberFormat="1" applyFont="1" applyFill="1" applyBorder="1" applyAlignment="1" applyProtection="1">
      <alignment horizontal="right"/>
      <protection locked="0"/>
    </xf>
    <xf numFmtId="176" fontId="73" fillId="0" borderId="20" xfId="49" applyNumberFormat="1" applyFont="1" applyFill="1" applyBorder="1" applyAlignment="1" applyProtection="1">
      <alignment horizontal="right"/>
      <protection locked="0"/>
    </xf>
    <xf numFmtId="6" fontId="73" fillId="0" borderId="21" xfId="58" applyFont="1" applyFill="1" applyBorder="1" applyAlignment="1" applyProtection="1">
      <alignment horizontal="right"/>
      <protection locked="0"/>
    </xf>
    <xf numFmtId="6" fontId="73" fillId="0" borderId="24" xfId="58" applyFont="1" applyFill="1" applyBorder="1" applyAlignment="1" applyProtection="1">
      <alignment horizontal="right"/>
      <protection locked="0"/>
    </xf>
    <xf numFmtId="6" fontId="73" fillId="0" borderId="27" xfId="58" applyFont="1" applyBorder="1" applyAlignment="1" applyProtection="1">
      <alignment horizontal="right" wrapText="1"/>
      <protection locked="0"/>
    </xf>
    <xf numFmtId="38" fontId="4" fillId="0" borderId="28" xfId="49" applyFont="1" applyFill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6" fontId="75" fillId="0" borderId="10" xfId="58" applyFont="1" applyBorder="1" applyAlignment="1" applyProtection="1">
      <alignment horizontal="right" vertical="center"/>
      <protection locked="0"/>
    </xf>
    <xf numFmtId="38" fontId="29" fillId="0" borderId="0" xfId="49" applyFont="1" applyAlignment="1">
      <alignment/>
    </xf>
    <xf numFmtId="179" fontId="84" fillId="0" borderId="0" xfId="0" applyNumberFormat="1" applyFont="1" applyAlignment="1">
      <alignment/>
    </xf>
    <xf numFmtId="6" fontId="84" fillId="0" borderId="0" xfId="58" applyFont="1" applyAlignment="1">
      <alignment horizontal="center"/>
    </xf>
    <xf numFmtId="0" fontId="84" fillId="0" borderId="0" xfId="0" applyFont="1" applyAlignment="1">
      <alignment/>
    </xf>
    <xf numFmtId="6" fontId="84" fillId="0" borderId="0" xfId="58" applyFont="1" applyAlignment="1">
      <alignment/>
    </xf>
    <xf numFmtId="38" fontId="31" fillId="0" borderId="0" xfId="49" applyFont="1" applyAlignment="1">
      <alignment/>
    </xf>
    <xf numFmtId="0" fontId="84" fillId="0" borderId="0" xfId="0" applyFont="1" applyAlignment="1">
      <alignment horizontal="center"/>
    </xf>
    <xf numFmtId="176" fontId="22" fillId="0" borderId="0" xfId="49" applyNumberFormat="1" applyFont="1" applyAlignment="1">
      <alignment/>
    </xf>
    <xf numFmtId="38" fontId="22" fillId="0" borderId="0" xfId="49" applyFont="1" applyAlignment="1">
      <alignment/>
    </xf>
    <xf numFmtId="38" fontId="77" fillId="0" borderId="0" xfId="49" applyFont="1" applyAlignment="1">
      <alignment/>
    </xf>
    <xf numFmtId="0" fontId="31" fillId="0" borderId="0" xfId="0" applyFont="1" applyAlignment="1">
      <alignment/>
    </xf>
    <xf numFmtId="0" fontId="22" fillId="0" borderId="0" xfId="0" applyFont="1" applyAlignment="1">
      <alignment/>
    </xf>
    <xf numFmtId="6" fontId="77" fillId="0" borderId="0" xfId="58" applyFont="1" applyAlignment="1">
      <alignment/>
    </xf>
    <xf numFmtId="6" fontId="85" fillId="0" borderId="0" xfId="58" applyFont="1" applyAlignment="1">
      <alignment/>
    </xf>
    <xf numFmtId="0" fontId="26" fillId="0" borderId="0" xfId="0" applyFont="1" applyAlignment="1">
      <alignment horizontal="center" vertical="center"/>
    </xf>
    <xf numFmtId="38" fontId="75" fillId="0" borderId="43" xfId="49" applyFont="1" applyBorder="1" applyAlignment="1">
      <alignment horizontal="center" vertical="center"/>
    </xf>
    <xf numFmtId="38" fontId="75" fillId="0" borderId="17" xfId="49" applyFont="1" applyBorder="1" applyAlignment="1">
      <alignment horizontal="center" vertical="center"/>
    </xf>
    <xf numFmtId="38" fontId="75" fillId="0" borderId="44" xfId="49" applyFont="1" applyBorder="1" applyAlignment="1">
      <alignment horizontal="center" vertical="center"/>
    </xf>
    <xf numFmtId="176" fontId="21" fillId="0" borderId="43" xfId="49" applyNumberFormat="1" applyFont="1" applyFill="1" applyBorder="1" applyAlignment="1">
      <alignment horizontal="right" vertical="center"/>
    </xf>
    <xf numFmtId="176" fontId="21" fillId="0" borderId="17" xfId="49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1" max="1" width="12.57421875" style="1" customWidth="1"/>
    <col min="2" max="2" width="32.57421875" style="1" customWidth="1"/>
    <col min="3" max="3" width="10.28125" style="1" bestFit="1" customWidth="1"/>
    <col min="4" max="4" width="9.421875" style="1" customWidth="1"/>
    <col min="5" max="5" width="13.140625" style="1" customWidth="1"/>
    <col min="6" max="6" width="15.00390625" style="1" bestFit="1" customWidth="1"/>
    <col min="7" max="7" width="9.140625" style="28" bestFit="1" customWidth="1"/>
    <col min="8" max="8" width="10.28125" style="1" bestFit="1" customWidth="1"/>
    <col min="9" max="9" width="22.57421875" style="1" customWidth="1"/>
    <col min="10" max="10" width="9.140625" style="1" bestFit="1" customWidth="1"/>
    <col min="11" max="11" width="9.57421875" style="1" customWidth="1"/>
    <col min="12" max="12" width="22.57421875" style="1" customWidth="1"/>
    <col min="13" max="13" width="16.57421875" style="2" bestFit="1" customWidth="1"/>
    <col min="14" max="14" width="13.7109375" style="3" customWidth="1"/>
    <col min="15" max="15" width="14.28125" style="128" bestFit="1" customWidth="1"/>
    <col min="16" max="16" width="10.8515625" style="4" bestFit="1" customWidth="1"/>
    <col min="17" max="17" width="9.00390625" style="1" customWidth="1"/>
    <col min="18" max="18" width="10.28125" style="5" bestFit="1" customWidth="1"/>
    <col min="19" max="19" width="14.421875" style="6" customWidth="1"/>
    <col min="20" max="20" width="10.57421875" style="7" bestFit="1" customWidth="1"/>
    <col min="21" max="21" width="9.140625" style="8" bestFit="1" customWidth="1"/>
    <col min="22" max="22" width="9.00390625" style="9" bestFit="1" customWidth="1"/>
    <col min="23" max="23" width="16.421875" style="6" customWidth="1"/>
    <col min="24" max="24" width="11.421875" style="8" bestFit="1" customWidth="1"/>
    <col min="25" max="25" width="12.140625" style="10" customWidth="1"/>
    <col min="26" max="26" width="12.57421875" style="11" customWidth="1"/>
    <col min="27" max="27" width="10.421875" style="12" bestFit="1" customWidth="1"/>
    <col min="28" max="28" width="9.140625" style="13" bestFit="1" customWidth="1"/>
    <col min="29" max="29" width="5.140625" style="27" customWidth="1"/>
    <col min="30" max="30" width="10.00390625" style="5" customWidth="1"/>
    <col min="31" max="31" width="12.28125" style="5" customWidth="1"/>
    <col min="32" max="32" width="12.28125" style="1" customWidth="1"/>
    <col min="33" max="16384" width="9.00390625" style="1" customWidth="1"/>
  </cols>
  <sheetData>
    <row r="1" spans="1:29" ht="63" customHeight="1">
      <c r="A1" s="183" t="s">
        <v>41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AC1" s="14"/>
    </row>
    <row r="2" spans="1:31" s="172" customFormat="1" ht="18" customHeight="1">
      <c r="A2" s="189" t="s">
        <v>58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69"/>
      <c r="O2" s="170"/>
      <c r="P2" s="171"/>
      <c r="R2" s="173"/>
      <c r="S2" s="174"/>
      <c r="T2" s="175"/>
      <c r="U2" s="176"/>
      <c r="V2" s="177"/>
      <c r="W2" s="174"/>
      <c r="X2" s="176"/>
      <c r="Y2" s="178"/>
      <c r="Z2" s="179"/>
      <c r="AA2" s="180"/>
      <c r="AB2" s="181"/>
      <c r="AC2" s="182"/>
      <c r="AD2" s="173"/>
      <c r="AE2" s="173"/>
    </row>
    <row r="3" spans="1:29" ht="21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47" t="s">
        <v>44</v>
      </c>
      <c r="M3" s="147" t="s">
        <v>62</v>
      </c>
      <c r="AC3" s="14"/>
    </row>
    <row r="4" spans="1:29" ht="21" customHeight="1" thickBot="1">
      <c r="A4" s="69" t="s">
        <v>8</v>
      </c>
      <c r="B4" s="45"/>
      <c r="C4" s="45"/>
      <c r="D4" s="45"/>
      <c r="E4" s="70" t="s">
        <v>9</v>
      </c>
      <c r="F4" s="45"/>
      <c r="G4" s="45"/>
      <c r="H4" s="46"/>
      <c r="I4" s="45"/>
      <c r="J4" s="45"/>
      <c r="K4" s="45"/>
      <c r="L4" s="146">
        <f ca="1">NOW()</f>
        <v>44256.88803229167</v>
      </c>
      <c r="M4" s="146">
        <v>44255</v>
      </c>
      <c r="AC4" s="5"/>
    </row>
    <row r="5" spans="1:29" ht="26.25" customHeight="1" thickBot="1" thickTop="1">
      <c r="A5" s="32" t="s">
        <v>0</v>
      </c>
      <c r="B5" s="33" t="s">
        <v>13</v>
      </c>
      <c r="C5" s="34" t="s">
        <v>27</v>
      </c>
      <c r="D5" s="35" t="s">
        <v>1</v>
      </c>
      <c r="E5" s="36" t="s">
        <v>10</v>
      </c>
      <c r="F5" s="37" t="s">
        <v>26</v>
      </c>
      <c r="G5" s="38" t="s">
        <v>2</v>
      </c>
      <c r="H5" s="39" t="s">
        <v>11</v>
      </c>
      <c r="I5" s="40" t="s">
        <v>4</v>
      </c>
      <c r="J5" s="41" t="s">
        <v>5</v>
      </c>
      <c r="K5" s="42" t="s">
        <v>3</v>
      </c>
      <c r="L5" s="43" t="s">
        <v>4</v>
      </c>
      <c r="M5" s="44" t="s">
        <v>6</v>
      </c>
      <c r="N5" s="19"/>
      <c r="O5" s="129"/>
      <c r="P5" s="20"/>
      <c r="R5" s="21"/>
      <c r="S5" s="19"/>
      <c r="T5" s="22"/>
      <c r="U5" s="23"/>
      <c r="V5" s="24"/>
      <c r="AC5" s="5"/>
    </row>
    <row r="6" spans="1:29" ht="18.75">
      <c r="A6" s="47" t="s">
        <v>14</v>
      </c>
      <c r="B6" s="48" t="s">
        <v>38</v>
      </c>
      <c r="C6" s="57">
        <v>120000</v>
      </c>
      <c r="D6" s="58">
        <v>44237</v>
      </c>
      <c r="E6" s="29">
        <v>310000</v>
      </c>
      <c r="F6" s="92">
        <f>E6-SUM(C6:C10)</f>
        <v>178000</v>
      </c>
      <c r="G6" s="59">
        <v>44252</v>
      </c>
      <c r="H6" s="96">
        <v>380000</v>
      </c>
      <c r="I6" s="49" t="s">
        <v>61</v>
      </c>
      <c r="J6" s="66">
        <v>44237</v>
      </c>
      <c r="K6" s="100">
        <v>50000</v>
      </c>
      <c r="L6" s="49" t="s">
        <v>31</v>
      </c>
      <c r="M6" s="104">
        <f>F6+SUM(H6:H10)-SUM(K6:K10)</f>
        <v>207890</v>
      </c>
      <c r="N6" s="19"/>
      <c r="O6" s="131"/>
      <c r="P6" s="20"/>
      <c r="R6" s="21"/>
      <c r="S6" s="19"/>
      <c r="T6" s="22"/>
      <c r="U6" s="23"/>
      <c r="V6" s="24"/>
      <c r="AC6" s="5"/>
    </row>
    <row r="7" spans="1:29" ht="18.75">
      <c r="A7" s="50"/>
      <c r="B7" s="51" t="s">
        <v>33</v>
      </c>
      <c r="C7" s="60">
        <v>12000</v>
      </c>
      <c r="D7" s="61">
        <v>44253</v>
      </c>
      <c r="E7" s="31"/>
      <c r="F7" s="93"/>
      <c r="G7" s="59"/>
      <c r="H7" s="97"/>
      <c r="I7" s="125" t="s">
        <v>12</v>
      </c>
      <c r="J7" s="65">
        <v>44252</v>
      </c>
      <c r="K7" s="101">
        <v>200000</v>
      </c>
      <c r="L7" s="52" t="s">
        <v>35</v>
      </c>
      <c r="M7" s="105"/>
      <c r="N7" s="19"/>
      <c r="O7" s="129"/>
      <c r="P7" s="20"/>
      <c r="R7" s="21"/>
      <c r="S7" s="19"/>
      <c r="T7" s="22"/>
      <c r="U7" s="23"/>
      <c r="V7" s="24"/>
      <c r="AC7" s="5"/>
    </row>
    <row r="8" spans="1:29" ht="18.75">
      <c r="A8" s="50"/>
      <c r="B8" s="68" t="s">
        <v>20</v>
      </c>
      <c r="C8" s="60"/>
      <c r="D8" s="61"/>
      <c r="E8" s="31"/>
      <c r="F8" s="93"/>
      <c r="G8" s="59"/>
      <c r="H8" s="97"/>
      <c r="I8" s="52"/>
      <c r="J8" s="65">
        <v>44252</v>
      </c>
      <c r="K8" s="101">
        <v>110</v>
      </c>
      <c r="L8" s="52" t="s">
        <v>36</v>
      </c>
      <c r="M8" s="105"/>
      <c r="N8" s="19"/>
      <c r="O8" s="129"/>
      <c r="P8" s="20"/>
      <c r="R8" s="21"/>
      <c r="S8" s="19"/>
      <c r="T8" s="22"/>
      <c r="U8" s="23"/>
      <c r="V8" s="24"/>
      <c r="AC8" s="5"/>
    </row>
    <row r="9" spans="1:29" ht="18.75">
      <c r="A9" s="50"/>
      <c r="B9" s="68" t="s">
        <v>21</v>
      </c>
      <c r="C9" s="60"/>
      <c r="D9" s="61"/>
      <c r="E9" s="31"/>
      <c r="F9" s="93"/>
      <c r="G9" s="59"/>
      <c r="H9" s="97"/>
      <c r="I9" s="52"/>
      <c r="J9" s="65">
        <v>44252</v>
      </c>
      <c r="K9" s="101">
        <v>100000</v>
      </c>
      <c r="L9" s="52" t="s">
        <v>40</v>
      </c>
      <c r="M9" s="105"/>
      <c r="N9" s="19"/>
      <c r="O9" s="129"/>
      <c r="P9" s="20"/>
      <c r="R9" s="21"/>
      <c r="S9" s="19"/>
      <c r="T9" s="22"/>
      <c r="U9" s="23"/>
      <c r="V9" s="24"/>
      <c r="AC9" s="5"/>
    </row>
    <row r="10" spans="1:29" ht="19.5" thickBot="1">
      <c r="A10" s="53"/>
      <c r="B10" s="54"/>
      <c r="C10" s="62"/>
      <c r="D10" s="63"/>
      <c r="E10" s="30"/>
      <c r="F10" s="94"/>
      <c r="G10" s="64"/>
      <c r="H10" s="98"/>
      <c r="I10" s="55"/>
      <c r="J10" s="67"/>
      <c r="K10" s="102"/>
      <c r="L10" s="56"/>
      <c r="M10" s="106"/>
      <c r="N10" s="19"/>
      <c r="O10" s="129"/>
      <c r="P10" s="20"/>
      <c r="R10" s="21"/>
      <c r="S10" s="19"/>
      <c r="T10" s="22"/>
      <c r="U10" s="23"/>
      <c r="V10" s="24"/>
      <c r="AC10" s="5"/>
    </row>
    <row r="11" spans="1:29" ht="18.75">
      <c r="A11" s="47" t="s">
        <v>15</v>
      </c>
      <c r="B11" s="48" t="s">
        <v>34</v>
      </c>
      <c r="C11" s="57">
        <v>10000</v>
      </c>
      <c r="D11" s="58">
        <v>44253</v>
      </c>
      <c r="E11" s="29">
        <v>30000</v>
      </c>
      <c r="F11" s="92">
        <f>E11-SUM(C11:C15)</f>
        <v>20000</v>
      </c>
      <c r="G11" s="59">
        <v>44253</v>
      </c>
      <c r="H11" s="96">
        <v>28000</v>
      </c>
      <c r="I11" s="49" t="s">
        <v>29</v>
      </c>
      <c r="J11" s="66"/>
      <c r="K11" s="100"/>
      <c r="L11" s="49"/>
      <c r="M11" s="104">
        <f>F11+SUM(H11:H15)-SUM(K11:K15)</f>
        <v>48000</v>
      </c>
      <c r="N11" s="19"/>
      <c r="O11" s="129"/>
      <c r="P11" s="20"/>
      <c r="R11" s="21"/>
      <c r="S11" s="19"/>
      <c r="T11" s="22"/>
      <c r="U11" s="23"/>
      <c r="V11" s="24"/>
      <c r="AC11" s="5"/>
    </row>
    <row r="12" spans="1:29" ht="18.75">
      <c r="A12" s="50"/>
      <c r="B12" s="51" t="s">
        <v>22</v>
      </c>
      <c r="C12" s="60"/>
      <c r="D12" s="61"/>
      <c r="E12" s="31"/>
      <c r="F12" s="93"/>
      <c r="G12" s="59"/>
      <c r="H12" s="97"/>
      <c r="I12" s="52"/>
      <c r="J12" s="65"/>
      <c r="K12" s="101"/>
      <c r="L12" s="52"/>
      <c r="M12" s="105"/>
      <c r="N12" s="19"/>
      <c r="O12" s="129"/>
      <c r="P12" s="20"/>
      <c r="R12" s="21"/>
      <c r="S12" s="19"/>
      <c r="T12" s="22"/>
      <c r="U12" s="23"/>
      <c r="V12" s="24"/>
      <c r="AC12" s="5"/>
    </row>
    <row r="13" spans="1:29" ht="18.75">
      <c r="A13" s="50"/>
      <c r="B13" s="51"/>
      <c r="C13" s="60"/>
      <c r="D13" s="61"/>
      <c r="E13" s="31"/>
      <c r="F13" s="93"/>
      <c r="G13" s="59"/>
      <c r="H13" s="97"/>
      <c r="I13" s="52"/>
      <c r="J13" s="65"/>
      <c r="K13" s="101"/>
      <c r="L13" s="52"/>
      <c r="M13" s="105"/>
      <c r="N13" s="19"/>
      <c r="O13" s="129"/>
      <c r="P13" s="20"/>
      <c r="R13" s="21"/>
      <c r="S13" s="19"/>
      <c r="T13" s="22"/>
      <c r="U13" s="23"/>
      <c r="V13" s="24"/>
      <c r="AC13" s="5"/>
    </row>
    <row r="14" spans="1:29" ht="18.75">
      <c r="A14" s="50"/>
      <c r="B14" s="51"/>
      <c r="C14" s="60"/>
      <c r="D14" s="61"/>
      <c r="E14" s="31"/>
      <c r="F14" s="93"/>
      <c r="G14" s="59"/>
      <c r="H14" s="97"/>
      <c r="I14" s="52"/>
      <c r="J14" s="65"/>
      <c r="K14" s="101"/>
      <c r="L14" s="52"/>
      <c r="M14" s="105"/>
      <c r="N14" s="19"/>
      <c r="O14" s="129"/>
      <c r="P14" s="20"/>
      <c r="R14" s="21"/>
      <c r="S14" s="19"/>
      <c r="T14" s="22"/>
      <c r="U14" s="23"/>
      <c r="V14" s="24"/>
      <c r="AC14" s="5"/>
    </row>
    <row r="15" spans="1:29" ht="19.5" thickBot="1">
      <c r="A15" s="53"/>
      <c r="B15" s="54"/>
      <c r="C15" s="62"/>
      <c r="D15" s="63"/>
      <c r="E15" s="30"/>
      <c r="F15" s="94"/>
      <c r="G15" s="64"/>
      <c r="H15" s="98"/>
      <c r="I15" s="55"/>
      <c r="J15" s="67"/>
      <c r="K15" s="102"/>
      <c r="L15" s="56"/>
      <c r="M15" s="106"/>
      <c r="N15" s="19"/>
      <c r="O15" s="129"/>
      <c r="P15" s="20"/>
      <c r="R15" s="21"/>
      <c r="S15" s="19"/>
      <c r="T15" s="22"/>
      <c r="U15" s="23"/>
      <c r="V15" s="24"/>
      <c r="AC15" s="5"/>
    </row>
    <row r="16" spans="1:29" ht="18.75">
      <c r="A16" s="47" t="s">
        <v>16</v>
      </c>
      <c r="B16" s="48" t="s">
        <v>19</v>
      </c>
      <c r="C16" s="57">
        <v>10000</v>
      </c>
      <c r="D16" s="58">
        <v>44252</v>
      </c>
      <c r="E16" s="29">
        <v>20000</v>
      </c>
      <c r="F16" s="92">
        <f>E16-SUM(C16:C20)</f>
        <v>10000</v>
      </c>
      <c r="G16" s="59"/>
      <c r="H16" s="96"/>
      <c r="I16" s="49"/>
      <c r="J16" s="66"/>
      <c r="K16" s="100"/>
      <c r="L16" s="49"/>
      <c r="M16" s="104">
        <f>F16+SUM(H16:H20)-SUM(K16:K20)</f>
        <v>10000</v>
      </c>
      <c r="N16" s="19"/>
      <c r="O16" s="129"/>
      <c r="P16" s="20"/>
      <c r="R16" s="21"/>
      <c r="S16" s="19"/>
      <c r="T16" s="22"/>
      <c r="U16" s="23"/>
      <c r="V16" s="24"/>
      <c r="AC16" s="5"/>
    </row>
    <row r="17" spans="1:29" ht="18.75">
      <c r="A17" s="50"/>
      <c r="B17" s="51" t="s">
        <v>23</v>
      </c>
      <c r="C17" s="60"/>
      <c r="D17" s="61"/>
      <c r="E17" s="31"/>
      <c r="F17" s="93"/>
      <c r="G17" s="59"/>
      <c r="H17" s="97"/>
      <c r="I17" s="52"/>
      <c r="J17" s="65"/>
      <c r="K17" s="101"/>
      <c r="L17" s="52"/>
      <c r="M17" s="105"/>
      <c r="N17" s="19"/>
      <c r="O17" s="129"/>
      <c r="P17" s="20"/>
      <c r="R17" s="21"/>
      <c r="S17" s="19"/>
      <c r="T17" s="22"/>
      <c r="U17" s="23"/>
      <c r="V17" s="24"/>
      <c r="AC17" s="5"/>
    </row>
    <row r="18" spans="1:29" ht="18.75">
      <c r="A18" s="50"/>
      <c r="B18" s="51"/>
      <c r="C18" s="60"/>
      <c r="D18" s="61"/>
      <c r="E18" s="31"/>
      <c r="F18" s="93"/>
      <c r="G18" s="59"/>
      <c r="H18" s="97"/>
      <c r="I18" s="52"/>
      <c r="J18" s="65"/>
      <c r="K18" s="101"/>
      <c r="L18" s="52"/>
      <c r="M18" s="105"/>
      <c r="N18" s="19"/>
      <c r="O18" s="129"/>
      <c r="P18" s="20"/>
      <c r="R18" s="21"/>
      <c r="S18" s="19"/>
      <c r="T18" s="22"/>
      <c r="U18" s="23"/>
      <c r="V18" s="24"/>
      <c r="AC18" s="5"/>
    </row>
    <row r="19" spans="1:29" ht="18.75">
      <c r="A19" s="50"/>
      <c r="B19" s="51"/>
      <c r="C19" s="60"/>
      <c r="D19" s="61"/>
      <c r="E19" s="31"/>
      <c r="F19" s="93"/>
      <c r="G19" s="59"/>
      <c r="H19" s="97"/>
      <c r="I19" s="52"/>
      <c r="J19" s="65"/>
      <c r="K19" s="101"/>
      <c r="L19" s="52"/>
      <c r="M19" s="105"/>
      <c r="N19" s="19"/>
      <c r="O19" s="129"/>
      <c r="P19" s="20"/>
      <c r="R19" s="21"/>
      <c r="S19" s="19"/>
      <c r="T19" s="22"/>
      <c r="U19" s="23"/>
      <c r="V19" s="24"/>
      <c r="AC19" s="5"/>
    </row>
    <row r="20" spans="1:29" ht="19.5" thickBot="1">
      <c r="A20" s="53"/>
      <c r="B20" s="54"/>
      <c r="C20" s="62"/>
      <c r="D20" s="63"/>
      <c r="E20" s="30"/>
      <c r="F20" s="94"/>
      <c r="G20" s="64"/>
      <c r="H20" s="98"/>
      <c r="I20" s="55"/>
      <c r="J20" s="67"/>
      <c r="K20" s="102"/>
      <c r="L20" s="56"/>
      <c r="M20" s="106"/>
      <c r="N20" s="19"/>
      <c r="O20" s="129"/>
      <c r="P20" s="20"/>
      <c r="R20" s="21"/>
      <c r="S20" s="19"/>
      <c r="T20" s="22"/>
      <c r="U20" s="23"/>
      <c r="V20" s="24"/>
      <c r="AC20" s="5"/>
    </row>
    <row r="21" spans="1:29" ht="18.75">
      <c r="A21" s="47" t="s">
        <v>17</v>
      </c>
      <c r="B21" s="48" t="s">
        <v>32</v>
      </c>
      <c r="C21" s="57">
        <v>27000</v>
      </c>
      <c r="D21" s="58">
        <v>44237</v>
      </c>
      <c r="E21" s="29">
        <v>100000</v>
      </c>
      <c r="F21" s="92">
        <f>E21-SUM(C21:C25)</f>
        <v>25000</v>
      </c>
      <c r="G21" s="59">
        <v>44252</v>
      </c>
      <c r="H21" s="96">
        <v>200000</v>
      </c>
      <c r="I21" s="49" t="s">
        <v>37</v>
      </c>
      <c r="J21" s="66"/>
      <c r="K21" s="100"/>
      <c r="L21" s="49"/>
      <c r="M21" s="104">
        <f>F21+SUM(H21:H25)-SUM(K21:K25)</f>
        <v>225000</v>
      </c>
      <c r="N21" s="19"/>
      <c r="O21" s="129"/>
      <c r="P21" s="20"/>
      <c r="R21" s="21"/>
      <c r="S21" s="19"/>
      <c r="T21" s="22"/>
      <c r="U21" s="23"/>
      <c r="V21" s="24"/>
      <c r="AC21" s="5"/>
    </row>
    <row r="22" spans="1:29" ht="18.75">
      <c r="A22" s="50"/>
      <c r="B22" s="51" t="s">
        <v>39</v>
      </c>
      <c r="C22" s="60">
        <v>48000</v>
      </c>
      <c r="D22" s="61">
        <v>44252</v>
      </c>
      <c r="E22" s="31"/>
      <c r="F22" s="93"/>
      <c r="G22" s="59"/>
      <c r="H22" s="97"/>
      <c r="I22" s="52"/>
      <c r="J22" s="65"/>
      <c r="K22" s="101"/>
      <c r="L22" s="52"/>
      <c r="M22" s="105"/>
      <c r="N22" s="19"/>
      <c r="O22" s="129"/>
      <c r="P22" s="20"/>
      <c r="R22" s="21"/>
      <c r="S22" s="19"/>
      <c r="T22" s="22"/>
      <c r="U22" s="23"/>
      <c r="V22" s="24"/>
      <c r="AC22" s="5"/>
    </row>
    <row r="23" spans="1:29" ht="18.75">
      <c r="A23" s="50"/>
      <c r="B23" s="51" t="s">
        <v>25</v>
      </c>
      <c r="C23" s="60"/>
      <c r="D23" s="61"/>
      <c r="E23" s="31"/>
      <c r="F23" s="93"/>
      <c r="G23" s="59"/>
      <c r="H23" s="97"/>
      <c r="I23" s="52"/>
      <c r="J23" s="65"/>
      <c r="K23" s="101"/>
      <c r="L23" s="52"/>
      <c r="M23" s="105"/>
      <c r="N23" s="19"/>
      <c r="O23" s="129"/>
      <c r="P23" s="20"/>
      <c r="R23" s="21"/>
      <c r="S23" s="19"/>
      <c r="T23" s="22"/>
      <c r="U23" s="23"/>
      <c r="V23" s="24"/>
      <c r="AC23" s="5"/>
    </row>
    <row r="24" spans="1:29" ht="18.75">
      <c r="A24" s="50"/>
      <c r="B24" s="51"/>
      <c r="C24" s="60"/>
      <c r="D24" s="61"/>
      <c r="E24" s="31"/>
      <c r="F24" s="93"/>
      <c r="G24" s="59"/>
      <c r="H24" s="97"/>
      <c r="I24" s="52"/>
      <c r="J24" s="65"/>
      <c r="K24" s="101"/>
      <c r="L24" s="52"/>
      <c r="M24" s="105"/>
      <c r="N24" s="19"/>
      <c r="O24" s="129"/>
      <c r="P24" s="20"/>
      <c r="R24" s="21"/>
      <c r="S24" s="19"/>
      <c r="T24" s="22"/>
      <c r="U24" s="23"/>
      <c r="V24" s="24"/>
      <c r="AC24" s="5"/>
    </row>
    <row r="25" spans="1:29" ht="19.5" thickBot="1">
      <c r="A25" s="53"/>
      <c r="B25" s="54"/>
      <c r="C25" s="62"/>
      <c r="D25" s="63"/>
      <c r="E25" s="30"/>
      <c r="F25" s="94"/>
      <c r="G25" s="64"/>
      <c r="H25" s="98"/>
      <c r="I25" s="55"/>
      <c r="J25" s="67"/>
      <c r="K25" s="102"/>
      <c r="L25" s="56"/>
      <c r="M25" s="106"/>
      <c r="N25" s="19"/>
      <c r="O25" s="129"/>
      <c r="P25" s="20"/>
      <c r="R25" s="21"/>
      <c r="S25" s="19"/>
      <c r="T25" s="22"/>
      <c r="U25" s="23"/>
      <c r="V25" s="24"/>
      <c r="AC25" s="5"/>
    </row>
    <row r="26" spans="1:29" ht="18.75">
      <c r="A26" s="47" t="s">
        <v>18</v>
      </c>
      <c r="B26" s="48" t="s">
        <v>24</v>
      </c>
      <c r="C26" s="57">
        <v>8500</v>
      </c>
      <c r="D26" s="58">
        <v>44249</v>
      </c>
      <c r="E26" s="29">
        <v>20000</v>
      </c>
      <c r="F26" s="92">
        <f>E26-SUM(C26:C30)</f>
        <v>11500</v>
      </c>
      <c r="G26" s="59"/>
      <c r="H26" s="96"/>
      <c r="I26" s="49"/>
      <c r="J26" s="66"/>
      <c r="K26" s="100"/>
      <c r="L26" s="49"/>
      <c r="M26" s="104">
        <f>F26+SUM(H26:H30)-SUM(K26:K30)</f>
        <v>11500</v>
      </c>
      <c r="N26" s="19"/>
      <c r="O26" s="129"/>
      <c r="P26" s="20"/>
      <c r="R26" s="21"/>
      <c r="S26" s="19"/>
      <c r="T26" s="22"/>
      <c r="U26" s="23"/>
      <c r="V26" s="24"/>
      <c r="AC26" s="5"/>
    </row>
    <row r="27" spans="1:29" ht="18.75">
      <c r="A27" s="50"/>
      <c r="B27" s="51" t="s">
        <v>22</v>
      </c>
      <c r="C27" s="60"/>
      <c r="D27" s="61"/>
      <c r="E27" s="31"/>
      <c r="F27" s="93"/>
      <c r="G27" s="59"/>
      <c r="H27" s="97"/>
      <c r="I27" s="52"/>
      <c r="J27" s="65"/>
      <c r="K27" s="101"/>
      <c r="L27" s="52"/>
      <c r="M27" s="105"/>
      <c r="N27" s="19"/>
      <c r="O27" s="129"/>
      <c r="P27" s="20"/>
      <c r="R27" s="21"/>
      <c r="S27" s="19"/>
      <c r="T27" s="22"/>
      <c r="U27" s="23"/>
      <c r="V27" s="24"/>
      <c r="AC27" s="5"/>
    </row>
    <row r="28" spans="1:29" ht="18.75">
      <c r="A28" s="50"/>
      <c r="B28" s="51"/>
      <c r="C28" s="60"/>
      <c r="D28" s="61"/>
      <c r="E28" s="31"/>
      <c r="F28" s="93"/>
      <c r="G28" s="59"/>
      <c r="H28" s="97"/>
      <c r="I28" s="52"/>
      <c r="J28" s="65"/>
      <c r="K28" s="101"/>
      <c r="L28" s="52"/>
      <c r="M28" s="105"/>
      <c r="N28" s="19"/>
      <c r="O28" s="129"/>
      <c r="P28" s="20"/>
      <c r="R28" s="21"/>
      <c r="S28" s="19"/>
      <c r="T28" s="22"/>
      <c r="U28" s="23"/>
      <c r="V28" s="24"/>
      <c r="AC28" s="5"/>
    </row>
    <row r="29" spans="1:29" ht="18.75">
      <c r="A29" s="50"/>
      <c r="B29" s="51"/>
      <c r="C29" s="60"/>
      <c r="D29" s="61"/>
      <c r="E29" s="31"/>
      <c r="F29" s="93"/>
      <c r="G29" s="59"/>
      <c r="H29" s="97"/>
      <c r="I29" s="52"/>
      <c r="J29" s="65"/>
      <c r="K29" s="101"/>
      <c r="L29" s="52"/>
      <c r="M29" s="105"/>
      <c r="N29" s="19"/>
      <c r="O29" s="129"/>
      <c r="P29" s="20"/>
      <c r="R29" s="21"/>
      <c r="S29" s="19"/>
      <c r="T29" s="22"/>
      <c r="U29" s="23"/>
      <c r="V29" s="24"/>
      <c r="AC29" s="5"/>
    </row>
    <row r="30" spans="1:29" ht="19.5" thickBot="1">
      <c r="A30" s="53"/>
      <c r="B30" s="54"/>
      <c r="C30" s="62"/>
      <c r="D30" s="63"/>
      <c r="E30" s="30"/>
      <c r="F30" s="94"/>
      <c r="G30" s="64"/>
      <c r="H30" s="98"/>
      <c r="I30" s="55"/>
      <c r="J30" s="67"/>
      <c r="K30" s="102"/>
      <c r="L30" s="56"/>
      <c r="M30" s="106"/>
      <c r="N30" s="19"/>
      <c r="O30" s="129"/>
      <c r="P30" s="20"/>
      <c r="R30" s="21"/>
      <c r="S30" s="19"/>
      <c r="T30" s="22"/>
      <c r="U30" s="23"/>
      <c r="V30" s="24"/>
      <c r="AC30" s="5"/>
    </row>
    <row r="31" spans="1:31" s="114" customFormat="1" ht="24" customHeight="1" thickBot="1">
      <c r="A31" s="184" t="s">
        <v>28</v>
      </c>
      <c r="B31" s="185"/>
      <c r="C31" s="185"/>
      <c r="D31" s="186"/>
      <c r="E31" s="110">
        <v>70000</v>
      </c>
      <c r="F31" s="111"/>
      <c r="G31" s="187">
        <f ca="1">NOW()</f>
        <v>44256.88803229167</v>
      </c>
      <c r="H31" s="188"/>
      <c r="I31" s="188"/>
      <c r="J31" s="188"/>
      <c r="K31" s="188"/>
      <c r="L31" s="126" t="s">
        <v>30</v>
      </c>
      <c r="M31" s="112">
        <v>80000</v>
      </c>
      <c r="N31" s="19"/>
      <c r="O31" s="129"/>
      <c r="P31" s="113"/>
      <c r="R31" s="115"/>
      <c r="S31" s="19"/>
      <c r="T31" s="22"/>
      <c r="U31" s="116"/>
      <c r="V31" s="117"/>
      <c r="W31" s="118"/>
      <c r="X31" s="119"/>
      <c r="Y31" s="120"/>
      <c r="Z31" s="121"/>
      <c r="AA31" s="122"/>
      <c r="AB31" s="123"/>
      <c r="AC31" s="124"/>
      <c r="AD31" s="124"/>
      <c r="AE31" s="124"/>
    </row>
    <row r="32" spans="1:31" s="76" customFormat="1" ht="39" customHeight="1" thickBot="1">
      <c r="A32" s="109" t="s">
        <v>7</v>
      </c>
      <c r="B32" s="73"/>
      <c r="C32" s="87">
        <f>SUM(C6:C31)</f>
        <v>235500</v>
      </c>
      <c r="D32" s="74"/>
      <c r="E32" s="108">
        <f>SUM(E6:E31)</f>
        <v>550000</v>
      </c>
      <c r="F32" s="95">
        <f>SUM(F6:F31)</f>
        <v>244500</v>
      </c>
      <c r="G32" s="88"/>
      <c r="H32" s="99"/>
      <c r="I32" s="89"/>
      <c r="J32" s="90"/>
      <c r="K32" s="103"/>
      <c r="L32" s="91"/>
      <c r="M32" s="107">
        <f>SUM(M6:M31)</f>
        <v>582390</v>
      </c>
      <c r="N32" s="71"/>
      <c r="O32" s="130"/>
      <c r="P32" s="75"/>
      <c r="R32" s="77"/>
      <c r="S32" s="71"/>
      <c r="T32" s="72"/>
      <c r="U32" s="78"/>
      <c r="V32" s="79"/>
      <c r="W32" s="80"/>
      <c r="X32" s="81"/>
      <c r="Y32" s="82"/>
      <c r="Z32" s="83"/>
      <c r="AA32" s="84"/>
      <c r="AB32" s="85"/>
      <c r="AC32" s="86"/>
      <c r="AD32" s="86"/>
      <c r="AE32" s="86"/>
    </row>
    <row r="33" spans="5:29" ht="22.5" customHeight="1">
      <c r="E33" s="15"/>
      <c r="G33" s="17"/>
      <c r="H33" s="18"/>
      <c r="I33" s="16"/>
      <c r="L33" s="25"/>
      <c r="M33" s="26"/>
      <c r="N33" s="19"/>
      <c r="O33" s="129"/>
      <c r="P33" s="20"/>
      <c r="R33" s="21"/>
      <c r="S33" s="19"/>
      <c r="T33" s="22"/>
      <c r="U33" s="23"/>
      <c r="V33" s="24"/>
      <c r="AC33" s="5"/>
    </row>
  </sheetData>
  <sheetProtection/>
  <mergeCells count="4">
    <mergeCell ref="A1:M1"/>
    <mergeCell ref="A31:D31"/>
    <mergeCell ref="G31:K31"/>
    <mergeCell ref="A2:M2"/>
  </mergeCells>
  <printOptions/>
  <pageMargins left="0.13" right="0.04" top="0.27" bottom="0.35433070866141736" header="0.09" footer="0.31496062992125984"/>
  <pageSetup fitToHeight="1" fitToWidth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12.57421875" style="1" customWidth="1"/>
    <col min="2" max="2" width="32.57421875" style="1" customWidth="1"/>
    <col min="3" max="3" width="10.28125" style="1" bestFit="1" customWidth="1"/>
    <col min="4" max="4" width="9.421875" style="1" customWidth="1"/>
    <col min="5" max="5" width="13.140625" style="1" customWidth="1"/>
    <col min="6" max="6" width="15.00390625" style="1" bestFit="1" customWidth="1"/>
    <col min="7" max="7" width="10.28125" style="28" bestFit="1" customWidth="1"/>
    <col min="8" max="8" width="10.28125" style="1" bestFit="1" customWidth="1"/>
    <col min="9" max="9" width="22.57421875" style="1" customWidth="1"/>
    <col min="10" max="10" width="9.140625" style="1" bestFit="1" customWidth="1"/>
    <col min="11" max="11" width="9.57421875" style="1" customWidth="1"/>
    <col min="12" max="12" width="22.57421875" style="1" customWidth="1"/>
    <col min="13" max="13" width="17.8515625" style="2" bestFit="1" customWidth="1"/>
    <col min="14" max="14" width="13.7109375" style="3" customWidth="1"/>
    <col min="15" max="15" width="14.28125" style="128" bestFit="1" customWidth="1"/>
    <col min="16" max="16" width="10.8515625" style="4" bestFit="1" customWidth="1"/>
    <col min="17" max="17" width="9.00390625" style="1" customWidth="1"/>
    <col min="18" max="18" width="10.28125" style="5" bestFit="1" customWidth="1"/>
    <col min="19" max="19" width="14.421875" style="6" customWidth="1"/>
    <col min="20" max="20" width="10.57421875" style="7" bestFit="1" customWidth="1"/>
    <col min="21" max="21" width="9.140625" style="8" bestFit="1" customWidth="1"/>
    <col min="22" max="22" width="9.00390625" style="9" customWidth="1"/>
    <col min="23" max="23" width="16.421875" style="6" customWidth="1"/>
    <col min="24" max="24" width="11.421875" style="8" bestFit="1" customWidth="1"/>
    <col min="25" max="25" width="12.140625" style="10" customWidth="1"/>
    <col min="26" max="26" width="12.57421875" style="11" customWidth="1"/>
    <col min="27" max="27" width="10.421875" style="12" bestFit="1" customWidth="1"/>
    <col min="28" max="28" width="9.140625" style="13" bestFit="1" customWidth="1"/>
    <col min="29" max="29" width="5.140625" style="27" customWidth="1"/>
    <col min="30" max="30" width="10.00390625" style="5" customWidth="1"/>
    <col min="31" max="31" width="12.28125" style="5" customWidth="1"/>
    <col min="32" max="32" width="12.28125" style="1" customWidth="1"/>
    <col min="33" max="16384" width="9.00390625" style="1" customWidth="1"/>
  </cols>
  <sheetData>
    <row r="1" spans="1:32" s="5" customFormat="1" ht="63" customHeight="1">
      <c r="A1" s="190" t="s">
        <v>70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3"/>
      <c r="O1" s="128"/>
      <c r="P1" s="4"/>
      <c r="Q1" s="1"/>
      <c r="S1" s="6"/>
      <c r="T1" s="7"/>
      <c r="U1" s="8"/>
      <c r="V1" s="9"/>
      <c r="W1" s="6"/>
      <c r="X1" s="8"/>
      <c r="Y1" s="10"/>
      <c r="Z1" s="11"/>
      <c r="AA1" s="12"/>
      <c r="AB1" s="13"/>
      <c r="AC1" s="14"/>
      <c r="AF1" s="1"/>
    </row>
    <row r="2" spans="1:32" s="5" customFormat="1" ht="18" customHeight="1">
      <c r="A2" s="189" t="s">
        <v>58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3"/>
      <c r="O2" s="128"/>
      <c r="P2" s="4"/>
      <c r="Q2" s="1"/>
      <c r="S2" s="6"/>
      <c r="T2" s="7"/>
      <c r="U2" s="8"/>
      <c r="V2" s="9"/>
      <c r="W2" s="6"/>
      <c r="X2" s="8"/>
      <c r="Y2" s="10"/>
      <c r="Z2" s="11"/>
      <c r="AA2" s="12"/>
      <c r="AB2" s="13"/>
      <c r="AC2" s="14"/>
      <c r="AF2" s="1"/>
    </row>
    <row r="3" spans="1:32" s="5" customFormat="1" ht="21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67" t="s">
        <v>44</v>
      </c>
      <c r="M3" s="167" t="s">
        <v>71</v>
      </c>
      <c r="N3" s="3"/>
      <c r="O3" s="128"/>
      <c r="P3" s="4"/>
      <c r="Q3" s="1"/>
      <c r="S3" s="6"/>
      <c r="T3" s="7"/>
      <c r="U3" s="8"/>
      <c r="V3" s="9"/>
      <c r="W3" s="6"/>
      <c r="X3" s="8"/>
      <c r="Y3" s="10"/>
      <c r="Z3" s="11"/>
      <c r="AA3" s="12"/>
      <c r="AB3" s="13"/>
      <c r="AC3" s="14"/>
      <c r="AF3" s="1"/>
    </row>
    <row r="4" spans="1:32" s="5" customFormat="1" ht="21" customHeight="1" thickBot="1">
      <c r="A4" s="148" t="s">
        <v>72</v>
      </c>
      <c r="B4" s="45"/>
      <c r="C4" s="45"/>
      <c r="D4" s="45"/>
      <c r="E4" s="149" t="s">
        <v>9</v>
      </c>
      <c r="F4" s="45"/>
      <c r="G4" s="45"/>
      <c r="H4" s="46"/>
      <c r="I4" s="45"/>
      <c r="J4" s="45"/>
      <c r="K4" s="45"/>
      <c r="L4" s="150">
        <f ca="1">NOW()</f>
        <v>44256.88803229167</v>
      </c>
      <c r="M4" s="150">
        <v>44530</v>
      </c>
      <c r="N4" s="3"/>
      <c r="O4" s="128"/>
      <c r="P4" s="4"/>
      <c r="Q4" s="1"/>
      <c r="S4" s="6"/>
      <c r="T4" s="7"/>
      <c r="U4" s="8"/>
      <c r="V4" s="9"/>
      <c r="W4" s="6"/>
      <c r="X4" s="8"/>
      <c r="Y4" s="10"/>
      <c r="Z4" s="11"/>
      <c r="AA4" s="12"/>
      <c r="AB4" s="13"/>
      <c r="AF4" s="1"/>
    </row>
    <row r="5" spans="1:32" s="5" customFormat="1" ht="26.25" customHeight="1" thickBot="1" thickTop="1">
      <c r="A5" s="32" t="s">
        <v>0</v>
      </c>
      <c r="B5" s="33" t="s">
        <v>13</v>
      </c>
      <c r="C5" s="34" t="s">
        <v>27</v>
      </c>
      <c r="D5" s="35" t="s">
        <v>1</v>
      </c>
      <c r="E5" s="36" t="s">
        <v>10</v>
      </c>
      <c r="F5" s="37" t="s">
        <v>26</v>
      </c>
      <c r="G5" s="38" t="s">
        <v>2</v>
      </c>
      <c r="H5" s="39" t="s">
        <v>11</v>
      </c>
      <c r="I5" s="40" t="s">
        <v>4</v>
      </c>
      <c r="J5" s="41" t="s">
        <v>5</v>
      </c>
      <c r="K5" s="42" t="s">
        <v>3</v>
      </c>
      <c r="L5" s="43" t="s">
        <v>4</v>
      </c>
      <c r="M5" s="44" t="s">
        <v>6</v>
      </c>
      <c r="N5" s="19"/>
      <c r="O5" s="129"/>
      <c r="P5" s="20"/>
      <c r="Q5" s="1"/>
      <c r="R5" s="21"/>
      <c r="S5" s="19"/>
      <c r="T5" s="22"/>
      <c r="U5" s="23"/>
      <c r="V5" s="24"/>
      <c r="W5" s="6"/>
      <c r="X5" s="8"/>
      <c r="Y5" s="10"/>
      <c r="Z5" s="11"/>
      <c r="AA5" s="12"/>
      <c r="AB5" s="13"/>
      <c r="AF5" s="1"/>
    </row>
    <row r="6" spans="1:32" s="5" customFormat="1" ht="19.5">
      <c r="A6" s="142" t="s">
        <v>14</v>
      </c>
      <c r="B6" s="132" t="s">
        <v>38</v>
      </c>
      <c r="C6" s="133">
        <v>120000</v>
      </c>
      <c r="D6" s="134">
        <v>44510</v>
      </c>
      <c r="E6" s="29">
        <f>'2021年10月分'!M6</f>
        <v>2287890</v>
      </c>
      <c r="F6" s="92">
        <f>E6-SUM(C6:C10)</f>
        <v>2167890</v>
      </c>
      <c r="G6" s="151">
        <v>44525</v>
      </c>
      <c r="H6" s="155">
        <v>380000</v>
      </c>
      <c r="I6" s="156" t="s">
        <v>61</v>
      </c>
      <c r="J6" s="162"/>
      <c r="K6" s="163"/>
      <c r="L6" s="156"/>
      <c r="M6" s="104">
        <f>F6+SUM(H6:H10)-SUM(K6:K10)</f>
        <v>2547890</v>
      </c>
      <c r="N6" s="19"/>
      <c r="O6" s="145"/>
      <c r="P6" s="20"/>
      <c r="Q6" s="1"/>
      <c r="R6" s="21"/>
      <c r="S6" s="19"/>
      <c r="T6" s="22"/>
      <c r="U6" s="23"/>
      <c r="V6" s="24"/>
      <c r="W6" s="6"/>
      <c r="X6" s="8"/>
      <c r="Y6" s="10"/>
      <c r="Z6" s="11"/>
      <c r="AA6" s="12"/>
      <c r="AB6" s="13"/>
      <c r="AF6" s="1"/>
    </row>
    <row r="7" spans="1:32" s="5" customFormat="1" ht="18.75">
      <c r="A7" s="143"/>
      <c r="B7" s="135"/>
      <c r="C7" s="136"/>
      <c r="D7" s="137">
        <v>44526</v>
      </c>
      <c r="E7" s="31"/>
      <c r="F7" s="93"/>
      <c r="G7" s="151"/>
      <c r="H7" s="154"/>
      <c r="I7" s="157" t="s">
        <v>12</v>
      </c>
      <c r="J7" s="161"/>
      <c r="K7" s="164"/>
      <c r="L7" s="158"/>
      <c r="M7" s="105"/>
      <c r="N7" s="19"/>
      <c r="O7" s="129"/>
      <c r="P7" s="20"/>
      <c r="Q7" s="1"/>
      <c r="R7" s="21"/>
      <c r="S7" s="19"/>
      <c r="T7" s="22"/>
      <c r="U7" s="23"/>
      <c r="V7" s="24"/>
      <c r="W7" s="6"/>
      <c r="X7" s="8"/>
      <c r="Y7" s="10"/>
      <c r="Z7" s="11"/>
      <c r="AA7" s="12"/>
      <c r="AB7" s="13"/>
      <c r="AF7" s="1"/>
    </row>
    <row r="8" spans="1:32" s="5" customFormat="1" ht="18.75">
      <c r="A8" s="143"/>
      <c r="B8" s="138" t="s">
        <v>20</v>
      </c>
      <c r="C8" s="136"/>
      <c r="D8" s="137"/>
      <c r="E8" s="31"/>
      <c r="F8" s="93"/>
      <c r="G8" s="151"/>
      <c r="H8" s="154"/>
      <c r="I8" s="158"/>
      <c r="J8" s="161"/>
      <c r="K8" s="164"/>
      <c r="L8" s="158"/>
      <c r="M8" s="105"/>
      <c r="N8" s="19"/>
      <c r="O8" s="129"/>
      <c r="P8" s="20"/>
      <c r="Q8" s="1"/>
      <c r="R8" s="21"/>
      <c r="S8" s="19"/>
      <c r="T8" s="22"/>
      <c r="U8" s="23"/>
      <c r="V8" s="24"/>
      <c r="W8" s="6"/>
      <c r="X8" s="8"/>
      <c r="Y8" s="10"/>
      <c r="Z8" s="11"/>
      <c r="AA8" s="12"/>
      <c r="AB8" s="13"/>
      <c r="AF8" s="1"/>
    </row>
    <row r="9" spans="1:32" s="5" customFormat="1" ht="18.75">
      <c r="A9" s="143"/>
      <c r="B9" s="138" t="s">
        <v>21</v>
      </c>
      <c r="C9" s="136"/>
      <c r="D9" s="137"/>
      <c r="E9" s="31"/>
      <c r="F9" s="93"/>
      <c r="G9" s="151"/>
      <c r="H9" s="154"/>
      <c r="I9" s="158"/>
      <c r="J9" s="161"/>
      <c r="K9" s="164"/>
      <c r="L9" s="158"/>
      <c r="M9" s="105"/>
      <c r="N9" s="19"/>
      <c r="O9" s="129"/>
      <c r="P9" s="20"/>
      <c r="Q9" s="1"/>
      <c r="R9" s="21"/>
      <c r="S9" s="19"/>
      <c r="T9" s="22"/>
      <c r="U9" s="23"/>
      <c r="V9" s="24"/>
      <c r="W9" s="6"/>
      <c r="X9" s="8"/>
      <c r="Y9" s="10"/>
      <c r="Z9" s="11"/>
      <c r="AA9" s="12"/>
      <c r="AB9" s="13"/>
      <c r="AF9" s="1"/>
    </row>
    <row r="10" spans="1:32" s="5" customFormat="1" ht="19.5" thickBot="1">
      <c r="A10" s="144"/>
      <c r="B10" s="139"/>
      <c r="C10" s="140"/>
      <c r="D10" s="141"/>
      <c r="E10" s="30"/>
      <c r="F10" s="94"/>
      <c r="G10" s="152"/>
      <c r="H10" s="153"/>
      <c r="I10" s="159"/>
      <c r="J10" s="160"/>
      <c r="K10" s="165"/>
      <c r="L10" s="166"/>
      <c r="M10" s="106"/>
      <c r="N10" s="19"/>
      <c r="O10" s="129"/>
      <c r="P10" s="20"/>
      <c r="Q10" s="1"/>
      <c r="R10" s="21"/>
      <c r="S10" s="19"/>
      <c r="T10" s="22"/>
      <c r="U10" s="23"/>
      <c r="V10" s="24"/>
      <c r="W10" s="6"/>
      <c r="X10" s="8"/>
      <c r="Y10" s="10"/>
      <c r="Z10" s="11"/>
      <c r="AA10" s="12"/>
      <c r="AB10" s="13"/>
      <c r="AF10" s="1"/>
    </row>
    <row r="11" spans="1:32" s="5" customFormat="1" ht="18.75">
      <c r="A11" s="142" t="s">
        <v>15</v>
      </c>
      <c r="B11" s="132" t="s">
        <v>34</v>
      </c>
      <c r="C11" s="133">
        <v>10000</v>
      </c>
      <c r="D11" s="134">
        <v>44526</v>
      </c>
      <c r="E11" s="29">
        <f>'2021年10月分'!M11</f>
        <v>192000</v>
      </c>
      <c r="F11" s="92">
        <f>E11-SUM(C11:C15)</f>
        <v>182000</v>
      </c>
      <c r="G11" s="151">
        <v>44526</v>
      </c>
      <c r="H11" s="155">
        <v>28000</v>
      </c>
      <c r="I11" s="156" t="s">
        <v>29</v>
      </c>
      <c r="J11" s="162"/>
      <c r="K11" s="163"/>
      <c r="L11" s="156"/>
      <c r="M11" s="104">
        <f>F11+SUM(H11:H15)-SUM(K11:K15)</f>
        <v>210000</v>
      </c>
      <c r="N11" s="19"/>
      <c r="O11" s="129"/>
      <c r="P11" s="20"/>
      <c r="Q11" s="1"/>
      <c r="R11" s="21"/>
      <c r="S11" s="19"/>
      <c r="T11" s="22"/>
      <c r="U11" s="23"/>
      <c r="V11" s="24"/>
      <c r="W11" s="6"/>
      <c r="X11" s="8"/>
      <c r="Y11" s="10"/>
      <c r="Z11" s="11"/>
      <c r="AA11" s="12"/>
      <c r="AB11" s="13"/>
      <c r="AF11" s="1"/>
    </row>
    <row r="12" spans="1:32" s="5" customFormat="1" ht="18.75">
      <c r="A12" s="143"/>
      <c r="B12" s="135" t="s">
        <v>22</v>
      </c>
      <c r="C12" s="136"/>
      <c r="D12" s="137"/>
      <c r="E12" s="31"/>
      <c r="F12" s="93"/>
      <c r="G12" s="151"/>
      <c r="H12" s="154"/>
      <c r="I12" s="158"/>
      <c r="J12" s="161"/>
      <c r="K12" s="164"/>
      <c r="L12" s="158"/>
      <c r="M12" s="105"/>
      <c r="N12" s="19"/>
      <c r="O12" s="129"/>
      <c r="P12" s="20"/>
      <c r="Q12" s="1"/>
      <c r="R12" s="21"/>
      <c r="S12" s="19"/>
      <c r="T12" s="22"/>
      <c r="U12" s="23"/>
      <c r="V12" s="24"/>
      <c r="W12" s="6"/>
      <c r="X12" s="8"/>
      <c r="Y12" s="10"/>
      <c r="Z12" s="11"/>
      <c r="AA12" s="12"/>
      <c r="AB12" s="13"/>
      <c r="AF12" s="1"/>
    </row>
    <row r="13" spans="1:32" s="5" customFormat="1" ht="18.75">
      <c r="A13" s="143"/>
      <c r="B13" s="135"/>
      <c r="C13" s="136"/>
      <c r="D13" s="137"/>
      <c r="E13" s="31"/>
      <c r="F13" s="93"/>
      <c r="G13" s="151"/>
      <c r="H13" s="154"/>
      <c r="I13" s="158"/>
      <c r="J13" s="161"/>
      <c r="K13" s="164"/>
      <c r="L13" s="158"/>
      <c r="M13" s="105"/>
      <c r="N13" s="19"/>
      <c r="O13" s="129"/>
      <c r="P13" s="20"/>
      <c r="Q13" s="1"/>
      <c r="R13" s="21"/>
      <c r="S13" s="19"/>
      <c r="T13" s="22"/>
      <c r="U13" s="23"/>
      <c r="V13" s="24"/>
      <c r="W13" s="6"/>
      <c r="X13" s="8"/>
      <c r="Y13" s="10"/>
      <c r="Z13" s="11"/>
      <c r="AA13" s="12"/>
      <c r="AB13" s="13"/>
      <c r="AF13" s="1"/>
    </row>
    <row r="14" spans="1:32" s="5" customFormat="1" ht="18.75">
      <c r="A14" s="143"/>
      <c r="B14" s="135"/>
      <c r="C14" s="136"/>
      <c r="D14" s="137"/>
      <c r="E14" s="31"/>
      <c r="F14" s="93"/>
      <c r="G14" s="151"/>
      <c r="H14" s="154"/>
      <c r="I14" s="158"/>
      <c r="J14" s="161"/>
      <c r="K14" s="164"/>
      <c r="L14" s="158"/>
      <c r="M14" s="105"/>
      <c r="N14" s="19"/>
      <c r="O14" s="129"/>
      <c r="P14" s="20"/>
      <c r="Q14" s="1"/>
      <c r="R14" s="21"/>
      <c r="S14" s="19"/>
      <c r="T14" s="22"/>
      <c r="U14" s="23"/>
      <c r="V14" s="24"/>
      <c r="W14" s="6"/>
      <c r="X14" s="8"/>
      <c r="Y14" s="10"/>
      <c r="Z14" s="11"/>
      <c r="AA14" s="12"/>
      <c r="AB14" s="13"/>
      <c r="AF14" s="1"/>
    </row>
    <row r="15" spans="1:32" s="5" customFormat="1" ht="19.5" thickBot="1">
      <c r="A15" s="144"/>
      <c r="B15" s="139"/>
      <c r="C15" s="140"/>
      <c r="D15" s="141"/>
      <c r="E15" s="30"/>
      <c r="F15" s="94"/>
      <c r="G15" s="152"/>
      <c r="H15" s="153"/>
      <c r="I15" s="159"/>
      <c r="J15" s="160"/>
      <c r="K15" s="165"/>
      <c r="L15" s="166"/>
      <c r="M15" s="106"/>
      <c r="N15" s="19"/>
      <c r="O15" s="129"/>
      <c r="P15" s="20"/>
      <c r="Q15" s="1"/>
      <c r="R15" s="21"/>
      <c r="S15" s="19"/>
      <c r="T15" s="22"/>
      <c r="U15" s="23"/>
      <c r="V15" s="24"/>
      <c r="W15" s="6"/>
      <c r="X15" s="8"/>
      <c r="Y15" s="10"/>
      <c r="Z15" s="11"/>
      <c r="AA15" s="12"/>
      <c r="AB15" s="13"/>
      <c r="AF15" s="1"/>
    </row>
    <row r="16" spans="1:32" s="5" customFormat="1" ht="18.75">
      <c r="A16" s="142" t="s">
        <v>16</v>
      </c>
      <c r="B16" s="132" t="s">
        <v>19</v>
      </c>
      <c r="C16" s="133">
        <v>10000</v>
      </c>
      <c r="D16" s="134">
        <v>44525</v>
      </c>
      <c r="E16" s="29">
        <f>'2021年10月分'!M16</f>
        <v>-70000</v>
      </c>
      <c r="F16" s="92">
        <f>E16-SUM(C16:C20)</f>
        <v>-80000</v>
      </c>
      <c r="G16" s="151"/>
      <c r="H16" s="155"/>
      <c r="I16" s="156"/>
      <c r="J16" s="162"/>
      <c r="K16" s="163"/>
      <c r="L16" s="156"/>
      <c r="M16" s="104">
        <f>F16+SUM(H16:H20)-SUM(K16:K20)</f>
        <v>-80000</v>
      </c>
      <c r="N16" s="19"/>
      <c r="O16" s="129"/>
      <c r="P16" s="20"/>
      <c r="Q16" s="1"/>
      <c r="R16" s="21"/>
      <c r="S16" s="19"/>
      <c r="T16" s="22"/>
      <c r="U16" s="23"/>
      <c r="V16" s="24"/>
      <c r="W16" s="6"/>
      <c r="X16" s="8"/>
      <c r="Y16" s="10"/>
      <c r="Z16" s="11"/>
      <c r="AA16" s="12"/>
      <c r="AB16" s="13"/>
      <c r="AF16" s="1"/>
    </row>
    <row r="17" spans="1:32" s="5" customFormat="1" ht="18.75">
      <c r="A17" s="143"/>
      <c r="B17" s="135" t="s">
        <v>23</v>
      </c>
      <c r="C17" s="136"/>
      <c r="D17" s="137"/>
      <c r="E17" s="31"/>
      <c r="F17" s="93"/>
      <c r="G17" s="151"/>
      <c r="H17" s="154"/>
      <c r="I17" s="158"/>
      <c r="J17" s="161"/>
      <c r="K17" s="164"/>
      <c r="L17" s="158"/>
      <c r="M17" s="105"/>
      <c r="N17" s="19"/>
      <c r="O17" s="129"/>
      <c r="P17" s="20"/>
      <c r="Q17" s="1"/>
      <c r="R17" s="21"/>
      <c r="S17" s="19"/>
      <c r="T17" s="22"/>
      <c r="U17" s="23"/>
      <c r="V17" s="24"/>
      <c r="W17" s="6"/>
      <c r="X17" s="8"/>
      <c r="Y17" s="10"/>
      <c r="Z17" s="11"/>
      <c r="AA17" s="12"/>
      <c r="AB17" s="13"/>
      <c r="AF17" s="1"/>
    </row>
    <row r="18" spans="1:32" s="5" customFormat="1" ht="18.75">
      <c r="A18" s="143"/>
      <c r="B18" s="135"/>
      <c r="C18" s="136"/>
      <c r="D18" s="137"/>
      <c r="E18" s="31"/>
      <c r="F18" s="93"/>
      <c r="G18" s="151"/>
      <c r="H18" s="154"/>
      <c r="I18" s="158"/>
      <c r="J18" s="161"/>
      <c r="K18" s="164"/>
      <c r="L18" s="158"/>
      <c r="M18" s="105"/>
      <c r="N18" s="19"/>
      <c r="O18" s="129"/>
      <c r="P18" s="20"/>
      <c r="Q18" s="1"/>
      <c r="R18" s="21"/>
      <c r="S18" s="19"/>
      <c r="T18" s="22"/>
      <c r="U18" s="23"/>
      <c r="V18" s="24"/>
      <c r="W18" s="6"/>
      <c r="X18" s="8"/>
      <c r="Y18" s="10"/>
      <c r="Z18" s="11"/>
      <c r="AA18" s="12"/>
      <c r="AB18" s="13"/>
      <c r="AF18" s="1"/>
    </row>
    <row r="19" spans="1:29" ht="18.75">
      <c r="A19" s="143"/>
      <c r="B19" s="135"/>
      <c r="C19" s="136"/>
      <c r="D19" s="137"/>
      <c r="E19" s="31"/>
      <c r="F19" s="93"/>
      <c r="G19" s="151"/>
      <c r="H19" s="154"/>
      <c r="I19" s="158"/>
      <c r="J19" s="161"/>
      <c r="K19" s="164"/>
      <c r="L19" s="158"/>
      <c r="M19" s="105"/>
      <c r="N19" s="19"/>
      <c r="O19" s="129"/>
      <c r="P19" s="20"/>
      <c r="R19" s="21"/>
      <c r="S19" s="19"/>
      <c r="T19" s="22"/>
      <c r="U19" s="23"/>
      <c r="V19" s="24"/>
      <c r="AC19" s="5"/>
    </row>
    <row r="20" spans="1:29" ht="19.5" thickBot="1">
      <c r="A20" s="144"/>
      <c r="B20" s="139"/>
      <c r="C20" s="140"/>
      <c r="D20" s="141"/>
      <c r="E20" s="30"/>
      <c r="F20" s="94"/>
      <c r="G20" s="152"/>
      <c r="H20" s="153"/>
      <c r="I20" s="159"/>
      <c r="J20" s="160"/>
      <c r="K20" s="165"/>
      <c r="L20" s="166"/>
      <c r="M20" s="106"/>
      <c r="N20" s="19"/>
      <c r="O20" s="129"/>
      <c r="P20" s="20"/>
      <c r="R20" s="21"/>
      <c r="S20" s="19"/>
      <c r="T20" s="22"/>
      <c r="U20" s="23"/>
      <c r="V20" s="24"/>
      <c r="AC20" s="5"/>
    </row>
    <row r="21" spans="1:29" ht="18.75">
      <c r="A21" s="142" t="s">
        <v>17</v>
      </c>
      <c r="B21" s="132" t="s">
        <v>32</v>
      </c>
      <c r="C21" s="133"/>
      <c r="D21" s="134">
        <v>44510</v>
      </c>
      <c r="E21" s="29">
        <f>'2021年10月分'!M21</f>
        <v>-159000</v>
      </c>
      <c r="F21" s="92">
        <f>E21-SUM(C21:C25)</f>
        <v>-207000</v>
      </c>
      <c r="G21" s="151"/>
      <c r="H21" s="155"/>
      <c r="I21" s="156"/>
      <c r="J21" s="162"/>
      <c r="K21" s="163"/>
      <c r="L21" s="156"/>
      <c r="M21" s="104">
        <f>F21+SUM(H21:H25)-SUM(K21:K25)</f>
        <v>-207000</v>
      </c>
      <c r="N21" s="19"/>
      <c r="O21" s="129"/>
      <c r="P21" s="20"/>
      <c r="R21" s="21"/>
      <c r="S21" s="19"/>
      <c r="T21" s="22"/>
      <c r="U21" s="23"/>
      <c r="V21" s="24"/>
      <c r="AC21" s="5"/>
    </row>
    <row r="22" spans="1:29" ht="18.75">
      <c r="A22" s="143"/>
      <c r="B22" s="135" t="s">
        <v>39</v>
      </c>
      <c r="C22" s="136">
        <v>48000</v>
      </c>
      <c r="D22" s="137">
        <v>44525</v>
      </c>
      <c r="E22" s="31"/>
      <c r="F22" s="93"/>
      <c r="G22" s="151"/>
      <c r="H22" s="154"/>
      <c r="I22" s="158"/>
      <c r="J22" s="161"/>
      <c r="K22" s="164"/>
      <c r="L22" s="158"/>
      <c r="M22" s="105"/>
      <c r="N22" s="19"/>
      <c r="O22" s="129"/>
      <c r="P22" s="20"/>
      <c r="R22" s="21"/>
      <c r="S22" s="19"/>
      <c r="T22" s="22"/>
      <c r="U22" s="23"/>
      <c r="V22" s="24"/>
      <c r="AC22" s="5"/>
    </row>
    <row r="23" spans="1:29" ht="18.75">
      <c r="A23" s="143"/>
      <c r="B23" s="135" t="s">
        <v>25</v>
      </c>
      <c r="C23" s="136"/>
      <c r="D23" s="137"/>
      <c r="E23" s="31"/>
      <c r="F23" s="93"/>
      <c r="G23" s="151"/>
      <c r="H23" s="154"/>
      <c r="I23" s="158"/>
      <c r="J23" s="161"/>
      <c r="K23" s="164"/>
      <c r="L23" s="158"/>
      <c r="M23" s="105"/>
      <c r="N23" s="19"/>
      <c r="O23" s="129"/>
      <c r="P23" s="20"/>
      <c r="R23" s="21"/>
      <c r="S23" s="19"/>
      <c r="T23" s="22"/>
      <c r="U23" s="23"/>
      <c r="V23" s="24"/>
      <c r="AC23" s="5"/>
    </row>
    <row r="24" spans="1:29" ht="18.75">
      <c r="A24" s="143"/>
      <c r="B24" s="135"/>
      <c r="C24" s="136"/>
      <c r="D24" s="137"/>
      <c r="E24" s="31"/>
      <c r="F24" s="93"/>
      <c r="G24" s="151"/>
      <c r="H24" s="154"/>
      <c r="I24" s="158"/>
      <c r="J24" s="161"/>
      <c r="K24" s="164"/>
      <c r="L24" s="158"/>
      <c r="M24" s="105"/>
      <c r="N24" s="19"/>
      <c r="O24" s="129"/>
      <c r="P24" s="20"/>
      <c r="R24" s="21"/>
      <c r="S24" s="19"/>
      <c r="T24" s="22"/>
      <c r="U24" s="23"/>
      <c r="V24" s="24"/>
      <c r="AC24" s="5"/>
    </row>
    <row r="25" spans="1:29" ht="19.5" thickBot="1">
      <c r="A25" s="144"/>
      <c r="B25" s="139"/>
      <c r="C25" s="140"/>
      <c r="D25" s="141"/>
      <c r="E25" s="30"/>
      <c r="F25" s="94"/>
      <c r="G25" s="152"/>
      <c r="H25" s="153"/>
      <c r="I25" s="159"/>
      <c r="J25" s="160"/>
      <c r="K25" s="165"/>
      <c r="L25" s="166"/>
      <c r="M25" s="106"/>
      <c r="N25" s="19"/>
      <c r="O25" s="129"/>
      <c r="P25" s="20"/>
      <c r="R25" s="21"/>
      <c r="S25" s="19"/>
      <c r="T25" s="22"/>
      <c r="U25" s="23"/>
      <c r="V25" s="24"/>
      <c r="AC25" s="5"/>
    </row>
    <row r="26" spans="1:29" ht="18.75">
      <c r="A26" s="142" t="s">
        <v>18</v>
      </c>
      <c r="B26" s="132" t="s">
        <v>24</v>
      </c>
      <c r="C26" s="133">
        <v>8500</v>
      </c>
      <c r="D26" s="134">
        <v>44522</v>
      </c>
      <c r="E26" s="29">
        <f>'2021年10月分'!M26</f>
        <v>-56500</v>
      </c>
      <c r="F26" s="92">
        <f>E26-SUM(C26:C30)</f>
        <v>-65000</v>
      </c>
      <c r="G26" s="151"/>
      <c r="H26" s="155"/>
      <c r="I26" s="156"/>
      <c r="J26" s="162"/>
      <c r="K26" s="163"/>
      <c r="L26" s="156"/>
      <c r="M26" s="104">
        <f>F26+SUM(H26:H30)-SUM(K26:K30)</f>
        <v>-65000</v>
      </c>
      <c r="N26" s="19"/>
      <c r="O26" s="129"/>
      <c r="P26" s="20"/>
      <c r="R26" s="21"/>
      <c r="S26" s="19"/>
      <c r="T26" s="22"/>
      <c r="U26" s="23"/>
      <c r="V26" s="24"/>
      <c r="AC26" s="5"/>
    </row>
    <row r="27" spans="1:29" ht="18.75">
      <c r="A27" s="143"/>
      <c r="B27" s="135" t="s">
        <v>22</v>
      </c>
      <c r="C27" s="136"/>
      <c r="D27" s="137"/>
      <c r="E27" s="31"/>
      <c r="F27" s="93"/>
      <c r="G27" s="151"/>
      <c r="H27" s="154"/>
      <c r="I27" s="158"/>
      <c r="J27" s="161"/>
      <c r="K27" s="164"/>
      <c r="L27" s="158"/>
      <c r="M27" s="105"/>
      <c r="N27" s="19"/>
      <c r="O27" s="129"/>
      <c r="P27" s="20"/>
      <c r="R27" s="21"/>
      <c r="S27" s="19"/>
      <c r="T27" s="22"/>
      <c r="U27" s="23"/>
      <c r="V27" s="24"/>
      <c r="AC27" s="5"/>
    </row>
    <row r="28" spans="1:29" ht="18.75">
      <c r="A28" s="143"/>
      <c r="B28" s="135"/>
      <c r="C28" s="136"/>
      <c r="D28" s="137"/>
      <c r="E28" s="31"/>
      <c r="F28" s="93"/>
      <c r="G28" s="151"/>
      <c r="H28" s="154"/>
      <c r="I28" s="158"/>
      <c r="J28" s="161"/>
      <c r="K28" s="164"/>
      <c r="L28" s="158"/>
      <c r="M28" s="105"/>
      <c r="N28" s="19"/>
      <c r="O28" s="129"/>
      <c r="P28" s="20"/>
      <c r="R28" s="21"/>
      <c r="S28" s="19"/>
      <c r="T28" s="22"/>
      <c r="U28" s="23"/>
      <c r="V28" s="24"/>
      <c r="AC28" s="5"/>
    </row>
    <row r="29" spans="1:29" ht="18.75">
      <c r="A29" s="143"/>
      <c r="B29" s="135"/>
      <c r="C29" s="136"/>
      <c r="D29" s="137"/>
      <c r="E29" s="31"/>
      <c r="F29" s="93"/>
      <c r="G29" s="151"/>
      <c r="H29" s="154"/>
      <c r="I29" s="158"/>
      <c r="J29" s="161"/>
      <c r="K29" s="164"/>
      <c r="L29" s="158"/>
      <c r="M29" s="105"/>
      <c r="N29" s="19"/>
      <c r="O29" s="129"/>
      <c r="P29" s="20"/>
      <c r="R29" s="21"/>
      <c r="S29" s="19"/>
      <c r="T29" s="22"/>
      <c r="U29" s="23"/>
      <c r="V29" s="24"/>
      <c r="AC29" s="5"/>
    </row>
    <row r="30" spans="1:29" ht="19.5" thickBot="1">
      <c r="A30" s="144"/>
      <c r="B30" s="139"/>
      <c r="C30" s="140"/>
      <c r="D30" s="141"/>
      <c r="E30" s="30"/>
      <c r="F30" s="94"/>
      <c r="G30" s="152"/>
      <c r="H30" s="153"/>
      <c r="I30" s="159"/>
      <c r="J30" s="160"/>
      <c r="K30" s="165"/>
      <c r="L30" s="166"/>
      <c r="M30" s="106"/>
      <c r="N30" s="19"/>
      <c r="O30" s="129"/>
      <c r="P30" s="20"/>
      <c r="R30" s="21"/>
      <c r="S30" s="19"/>
      <c r="T30" s="22"/>
      <c r="U30" s="23"/>
      <c r="V30" s="24"/>
      <c r="AC30" s="5"/>
    </row>
    <row r="31" spans="1:31" s="114" customFormat="1" ht="24" customHeight="1" thickBot="1">
      <c r="A31" s="184" t="s">
        <v>28</v>
      </c>
      <c r="B31" s="185"/>
      <c r="C31" s="185"/>
      <c r="D31" s="186"/>
      <c r="E31" s="110">
        <f>'2021年10月分'!M31</f>
        <v>80000</v>
      </c>
      <c r="F31" s="111"/>
      <c r="G31" s="187">
        <f ca="1">NOW()</f>
        <v>44256.88803229167</v>
      </c>
      <c r="H31" s="188"/>
      <c r="I31" s="188"/>
      <c r="J31" s="188"/>
      <c r="K31" s="188"/>
      <c r="L31" s="126" t="s">
        <v>30</v>
      </c>
      <c r="M31" s="112">
        <v>80000</v>
      </c>
      <c r="N31" s="19"/>
      <c r="O31" s="129"/>
      <c r="P31" s="113"/>
      <c r="R31" s="115"/>
      <c r="S31" s="19"/>
      <c r="T31" s="22"/>
      <c r="U31" s="116"/>
      <c r="V31" s="117"/>
      <c r="W31" s="118"/>
      <c r="X31" s="119"/>
      <c r="Y31" s="120"/>
      <c r="Z31" s="121"/>
      <c r="AA31" s="122"/>
      <c r="AB31" s="123"/>
      <c r="AC31" s="124"/>
      <c r="AD31" s="124"/>
      <c r="AE31" s="124"/>
    </row>
    <row r="32" spans="1:31" s="76" customFormat="1" ht="39" customHeight="1" thickBot="1">
      <c r="A32" s="109" t="s">
        <v>7</v>
      </c>
      <c r="B32" s="73"/>
      <c r="C32" s="87">
        <f>SUM(C6:C31)</f>
        <v>196500</v>
      </c>
      <c r="D32" s="74"/>
      <c r="E32" s="108">
        <f>SUM(E6:E31)</f>
        <v>2274390</v>
      </c>
      <c r="F32" s="95">
        <f>SUM(F6:F31)</f>
        <v>1997890</v>
      </c>
      <c r="G32" s="88"/>
      <c r="H32" s="99"/>
      <c r="I32" s="89"/>
      <c r="J32" s="90"/>
      <c r="K32" s="103"/>
      <c r="L32" s="91"/>
      <c r="M32" s="107">
        <f>SUM(M6:M31)</f>
        <v>2485890</v>
      </c>
      <c r="N32" s="71"/>
      <c r="O32" s="130"/>
      <c r="P32" s="75"/>
      <c r="R32" s="77"/>
      <c r="S32" s="71"/>
      <c r="T32" s="72"/>
      <c r="U32" s="78"/>
      <c r="V32" s="79"/>
      <c r="W32" s="80"/>
      <c r="X32" s="81"/>
      <c r="Y32" s="82"/>
      <c r="Z32" s="83"/>
      <c r="AA32" s="84"/>
      <c r="AB32" s="85"/>
      <c r="AC32" s="86"/>
      <c r="AD32" s="86"/>
      <c r="AE32" s="86"/>
    </row>
    <row r="33" spans="5:29" ht="22.5" customHeight="1">
      <c r="E33" s="15"/>
      <c r="G33" s="17"/>
      <c r="H33" s="18"/>
      <c r="I33" s="16"/>
      <c r="L33" s="25"/>
      <c r="M33" s="26"/>
      <c r="N33" s="19"/>
      <c r="O33" s="129"/>
      <c r="P33" s="20"/>
      <c r="R33" s="21"/>
      <c r="S33" s="19"/>
      <c r="T33" s="22"/>
      <c r="U33" s="23"/>
      <c r="V33" s="24"/>
      <c r="AC33" s="5"/>
    </row>
  </sheetData>
  <sheetProtection sheet="1" objects="1" scenarios="1"/>
  <mergeCells count="4">
    <mergeCell ref="A1:M1"/>
    <mergeCell ref="A2:M2"/>
    <mergeCell ref="A31:D31"/>
    <mergeCell ref="G31:K31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12.57421875" style="1" customWidth="1"/>
    <col min="2" max="2" width="32.57421875" style="1" customWidth="1"/>
    <col min="3" max="3" width="10.28125" style="1" bestFit="1" customWidth="1"/>
    <col min="4" max="4" width="9.421875" style="1" customWidth="1"/>
    <col min="5" max="5" width="13.140625" style="1" customWidth="1"/>
    <col min="6" max="6" width="15.00390625" style="1" bestFit="1" customWidth="1"/>
    <col min="7" max="7" width="10.28125" style="28" bestFit="1" customWidth="1"/>
    <col min="8" max="8" width="10.28125" style="1" bestFit="1" customWidth="1"/>
    <col min="9" max="9" width="22.57421875" style="1" customWidth="1"/>
    <col min="10" max="10" width="9.140625" style="1" bestFit="1" customWidth="1"/>
    <col min="11" max="11" width="9.57421875" style="1" customWidth="1"/>
    <col min="12" max="12" width="22.57421875" style="1" customWidth="1"/>
    <col min="13" max="13" width="17.8515625" style="2" bestFit="1" customWidth="1"/>
    <col min="14" max="14" width="13.7109375" style="3" customWidth="1"/>
    <col min="15" max="15" width="14.28125" style="128" bestFit="1" customWidth="1"/>
    <col min="16" max="16" width="10.8515625" style="4" bestFit="1" customWidth="1"/>
    <col min="17" max="17" width="9.00390625" style="1" customWidth="1"/>
    <col min="18" max="18" width="10.28125" style="5" bestFit="1" customWidth="1"/>
    <col min="19" max="19" width="14.421875" style="6" customWidth="1"/>
    <col min="20" max="20" width="10.57421875" style="7" bestFit="1" customWidth="1"/>
    <col min="21" max="21" width="9.140625" style="8" bestFit="1" customWidth="1"/>
    <col min="22" max="22" width="9.00390625" style="9" customWidth="1"/>
    <col min="23" max="23" width="16.421875" style="6" customWidth="1"/>
    <col min="24" max="24" width="11.421875" style="8" bestFit="1" customWidth="1"/>
    <col min="25" max="25" width="12.140625" style="10" customWidth="1"/>
    <col min="26" max="26" width="12.57421875" style="11" customWidth="1"/>
    <col min="27" max="27" width="10.421875" style="12" bestFit="1" customWidth="1"/>
    <col min="28" max="28" width="9.140625" style="13" bestFit="1" customWidth="1"/>
    <col min="29" max="29" width="5.140625" style="27" customWidth="1"/>
    <col min="30" max="30" width="10.00390625" style="5" customWidth="1"/>
    <col min="31" max="31" width="12.28125" style="5" customWidth="1"/>
    <col min="32" max="32" width="12.28125" style="1" customWidth="1"/>
    <col min="33" max="16384" width="9.00390625" style="1" customWidth="1"/>
  </cols>
  <sheetData>
    <row r="1" spans="1:32" s="5" customFormat="1" ht="63" customHeight="1">
      <c r="A1" s="190" t="s">
        <v>74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3"/>
      <c r="O1" s="128"/>
      <c r="P1" s="4"/>
      <c r="Q1" s="1"/>
      <c r="S1" s="6"/>
      <c r="T1" s="7"/>
      <c r="U1" s="8"/>
      <c r="V1" s="9"/>
      <c r="W1" s="6"/>
      <c r="X1" s="8"/>
      <c r="Y1" s="10"/>
      <c r="Z1" s="11"/>
      <c r="AA1" s="12"/>
      <c r="AB1" s="13"/>
      <c r="AC1" s="14"/>
      <c r="AF1" s="1"/>
    </row>
    <row r="2" spans="1:32" s="5" customFormat="1" ht="18" customHeight="1">
      <c r="A2" s="189" t="s">
        <v>58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3"/>
      <c r="O2" s="128"/>
      <c r="P2" s="4"/>
      <c r="Q2" s="1"/>
      <c r="S2" s="6"/>
      <c r="T2" s="7"/>
      <c r="U2" s="8"/>
      <c r="V2" s="9"/>
      <c r="W2" s="6"/>
      <c r="X2" s="8"/>
      <c r="Y2" s="10"/>
      <c r="Z2" s="11"/>
      <c r="AA2" s="12"/>
      <c r="AB2" s="13"/>
      <c r="AC2" s="14"/>
      <c r="AF2" s="1"/>
    </row>
    <row r="3" spans="1:32" s="5" customFormat="1" ht="21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67" t="s">
        <v>44</v>
      </c>
      <c r="M3" s="167" t="s">
        <v>73</v>
      </c>
      <c r="N3" s="3"/>
      <c r="O3" s="128"/>
      <c r="P3" s="4"/>
      <c r="Q3" s="1"/>
      <c r="S3" s="6"/>
      <c r="T3" s="7"/>
      <c r="U3" s="8"/>
      <c r="V3" s="9"/>
      <c r="W3" s="6"/>
      <c r="X3" s="8"/>
      <c r="Y3" s="10"/>
      <c r="Z3" s="11"/>
      <c r="AA3" s="12"/>
      <c r="AB3" s="13"/>
      <c r="AC3" s="14"/>
      <c r="AF3" s="1"/>
    </row>
    <row r="4" spans="1:32" s="5" customFormat="1" ht="21" customHeight="1" thickBot="1">
      <c r="A4" s="148" t="s">
        <v>75</v>
      </c>
      <c r="B4" s="45"/>
      <c r="C4" s="45"/>
      <c r="D4" s="45"/>
      <c r="E4" s="149" t="s">
        <v>9</v>
      </c>
      <c r="F4" s="45"/>
      <c r="G4" s="45"/>
      <c r="H4" s="46"/>
      <c r="I4" s="45"/>
      <c r="J4" s="45"/>
      <c r="K4" s="45"/>
      <c r="L4" s="150">
        <f ca="1">NOW()</f>
        <v>44256.88803229167</v>
      </c>
      <c r="M4" s="150">
        <v>44561</v>
      </c>
      <c r="N4" s="3"/>
      <c r="O4" s="128"/>
      <c r="P4" s="4"/>
      <c r="Q4" s="1"/>
      <c r="S4" s="6"/>
      <c r="T4" s="7"/>
      <c r="U4" s="8"/>
      <c r="V4" s="9"/>
      <c r="W4" s="6"/>
      <c r="X4" s="8"/>
      <c r="Y4" s="10"/>
      <c r="Z4" s="11"/>
      <c r="AA4" s="12"/>
      <c r="AB4" s="13"/>
      <c r="AF4" s="1"/>
    </row>
    <row r="5" spans="1:32" s="5" customFormat="1" ht="26.25" customHeight="1" thickBot="1" thickTop="1">
      <c r="A5" s="32" t="s">
        <v>0</v>
      </c>
      <c r="B5" s="33" t="s">
        <v>13</v>
      </c>
      <c r="C5" s="34" t="s">
        <v>27</v>
      </c>
      <c r="D5" s="35" t="s">
        <v>1</v>
      </c>
      <c r="E5" s="36" t="s">
        <v>10</v>
      </c>
      <c r="F5" s="37" t="s">
        <v>26</v>
      </c>
      <c r="G5" s="38" t="s">
        <v>2</v>
      </c>
      <c r="H5" s="39" t="s">
        <v>11</v>
      </c>
      <c r="I5" s="40" t="s">
        <v>4</v>
      </c>
      <c r="J5" s="41" t="s">
        <v>5</v>
      </c>
      <c r="K5" s="42" t="s">
        <v>3</v>
      </c>
      <c r="L5" s="43" t="s">
        <v>4</v>
      </c>
      <c r="M5" s="44" t="s">
        <v>6</v>
      </c>
      <c r="N5" s="19"/>
      <c r="O5" s="129"/>
      <c r="P5" s="20"/>
      <c r="Q5" s="1"/>
      <c r="R5" s="21"/>
      <c r="S5" s="19"/>
      <c r="T5" s="22"/>
      <c r="U5" s="23"/>
      <c r="V5" s="24"/>
      <c r="W5" s="6"/>
      <c r="X5" s="8"/>
      <c r="Y5" s="10"/>
      <c r="Z5" s="11"/>
      <c r="AA5" s="12"/>
      <c r="AB5" s="13"/>
      <c r="AF5" s="1"/>
    </row>
    <row r="6" spans="1:32" s="5" customFormat="1" ht="19.5">
      <c r="A6" s="142" t="s">
        <v>14</v>
      </c>
      <c r="B6" s="132" t="s">
        <v>38</v>
      </c>
      <c r="C6" s="133">
        <v>120000</v>
      </c>
      <c r="D6" s="134">
        <v>44540</v>
      </c>
      <c r="E6" s="29">
        <f>'2021年11月分'!M6</f>
        <v>2547890</v>
      </c>
      <c r="F6" s="92">
        <f>E6-SUM(C6:C10)</f>
        <v>2427890</v>
      </c>
      <c r="G6" s="151">
        <v>44555</v>
      </c>
      <c r="H6" s="155">
        <v>380000</v>
      </c>
      <c r="I6" s="156" t="s">
        <v>61</v>
      </c>
      <c r="J6" s="162"/>
      <c r="K6" s="163"/>
      <c r="L6" s="156"/>
      <c r="M6" s="104">
        <f>F6+SUM(H6:H10)-SUM(K6:K10)</f>
        <v>2807890</v>
      </c>
      <c r="N6" s="19"/>
      <c r="O6" s="145"/>
      <c r="P6" s="20"/>
      <c r="Q6" s="1"/>
      <c r="R6" s="21"/>
      <c r="S6" s="19"/>
      <c r="T6" s="22"/>
      <c r="U6" s="23"/>
      <c r="V6" s="24"/>
      <c r="W6" s="6"/>
      <c r="X6" s="8"/>
      <c r="Y6" s="10"/>
      <c r="Z6" s="11"/>
      <c r="AA6" s="12"/>
      <c r="AB6" s="13"/>
      <c r="AF6" s="1"/>
    </row>
    <row r="7" spans="1:32" s="5" customFormat="1" ht="18.75">
      <c r="A7" s="143"/>
      <c r="B7" s="135"/>
      <c r="C7" s="136"/>
      <c r="D7" s="137">
        <v>44556</v>
      </c>
      <c r="E7" s="31"/>
      <c r="F7" s="93"/>
      <c r="G7" s="151"/>
      <c r="H7" s="154"/>
      <c r="I7" s="157" t="s">
        <v>12</v>
      </c>
      <c r="J7" s="161"/>
      <c r="K7" s="164"/>
      <c r="L7" s="158"/>
      <c r="M7" s="105"/>
      <c r="N7" s="19"/>
      <c r="O7" s="129"/>
      <c r="P7" s="20"/>
      <c r="Q7" s="1"/>
      <c r="R7" s="21"/>
      <c r="S7" s="19"/>
      <c r="T7" s="22"/>
      <c r="U7" s="23"/>
      <c r="V7" s="24"/>
      <c r="W7" s="6"/>
      <c r="X7" s="8"/>
      <c r="Y7" s="10"/>
      <c r="Z7" s="11"/>
      <c r="AA7" s="12"/>
      <c r="AB7" s="13"/>
      <c r="AF7" s="1"/>
    </row>
    <row r="8" spans="1:32" s="5" customFormat="1" ht="18.75">
      <c r="A8" s="143"/>
      <c r="B8" s="138" t="s">
        <v>20</v>
      </c>
      <c r="C8" s="136"/>
      <c r="D8" s="137"/>
      <c r="E8" s="31"/>
      <c r="F8" s="93"/>
      <c r="G8" s="151"/>
      <c r="H8" s="154"/>
      <c r="I8" s="158"/>
      <c r="J8" s="161"/>
      <c r="K8" s="164"/>
      <c r="L8" s="158"/>
      <c r="M8" s="105"/>
      <c r="N8" s="19"/>
      <c r="O8" s="129"/>
      <c r="P8" s="20"/>
      <c r="Q8" s="1"/>
      <c r="R8" s="21"/>
      <c r="S8" s="19"/>
      <c r="T8" s="22"/>
      <c r="U8" s="23"/>
      <c r="V8" s="24"/>
      <c r="W8" s="6"/>
      <c r="X8" s="8"/>
      <c r="Y8" s="10"/>
      <c r="Z8" s="11"/>
      <c r="AA8" s="12"/>
      <c r="AB8" s="13"/>
      <c r="AF8" s="1"/>
    </row>
    <row r="9" spans="1:32" s="5" customFormat="1" ht="18.75">
      <c r="A9" s="143"/>
      <c r="B9" s="138" t="s">
        <v>21</v>
      </c>
      <c r="C9" s="136"/>
      <c r="D9" s="137"/>
      <c r="E9" s="31"/>
      <c r="F9" s="93"/>
      <c r="G9" s="151"/>
      <c r="H9" s="154"/>
      <c r="I9" s="158"/>
      <c r="J9" s="161"/>
      <c r="K9" s="164"/>
      <c r="L9" s="158"/>
      <c r="M9" s="105"/>
      <c r="N9" s="19"/>
      <c r="O9" s="129"/>
      <c r="P9" s="20"/>
      <c r="Q9" s="1"/>
      <c r="R9" s="21"/>
      <c r="S9" s="19"/>
      <c r="T9" s="22"/>
      <c r="U9" s="23"/>
      <c r="V9" s="24"/>
      <c r="W9" s="6"/>
      <c r="X9" s="8"/>
      <c r="Y9" s="10"/>
      <c r="Z9" s="11"/>
      <c r="AA9" s="12"/>
      <c r="AB9" s="13"/>
      <c r="AF9" s="1"/>
    </row>
    <row r="10" spans="1:32" s="5" customFormat="1" ht="19.5" thickBot="1">
      <c r="A10" s="144"/>
      <c r="B10" s="139"/>
      <c r="C10" s="140"/>
      <c r="D10" s="141"/>
      <c r="E10" s="30"/>
      <c r="F10" s="94"/>
      <c r="G10" s="152"/>
      <c r="H10" s="153"/>
      <c r="I10" s="159"/>
      <c r="J10" s="160"/>
      <c r="K10" s="165"/>
      <c r="L10" s="166"/>
      <c r="M10" s="106"/>
      <c r="N10" s="19"/>
      <c r="O10" s="129"/>
      <c r="P10" s="20"/>
      <c r="Q10" s="1"/>
      <c r="R10" s="21"/>
      <c r="S10" s="19"/>
      <c r="T10" s="22"/>
      <c r="U10" s="23"/>
      <c r="V10" s="24"/>
      <c r="W10" s="6"/>
      <c r="X10" s="8"/>
      <c r="Y10" s="10"/>
      <c r="Z10" s="11"/>
      <c r="AA10" s="12"/>
      <c r="AB10" s="13"/>
      <c r="AF10" s="1"/>
    </row>
    <row r="11" spans="1:32" s="5" customFormat="1" ht="18.75">
      <c r="A11" s="142" t="s">
        <v>15</v>
      </c>
      <c r="B11" s="132" t="s">
        <v>34</v>
      </c>
      <c r="C11" s="133">
        <v>10000</v>
      </c>
      <c r="D11" s="134">
        <v>44556</v>
      </c>
      <c r="E11" s="29">
        <f>'2021年11月分'!M11</f>
        <v>210000</v>
      </c>
      <c r="F11" s="92">
        <f>E11-SUM(C11:C15)</f>
        <v>200000</v>
      </c>
      <c r="G11" s="151">
        <v>44556</v>
      </c>
      <c r="H11" s="155">
        <v>28000</v>
      </c>
      <c r="I11" s="156" t="s">
        <v>29</v>
      </c>
      <c r="J11" s="162"/>
      <c r="K11" s="163"/>
      <c r="L11" s="156"/>
      <c r="M11" s="104">
        <f>F11+SUM(H11:H15)-SUM(K11:K15)</f>
        <v>228000</v>
      </c>
      <c r="N11" s="19"/>
      <c r="O11" s="129"/>
      <c r="P11" s="20"/>
      <c r="Q11" s="1"/>
      <c r="R11" s="21"/>
      <c r="S11" s="19"/>
      <c r="T11" s="22"/>
      <c r="U11" s="23"/>
      <c r="V11" s="24"/>
      <c r="W11" s="6"/>
      <c r="X11" s="8"/>
      <c r="Y11" s="10"/>
      <c r="Z11" s="11"/>
      <c r="AA11" s="12"/>
      <c r="AB11" s="13"/>
      <c r="AF11" s="1"/>
    </row>
    <row r="12" spans="1:32" s="5" customFormat="1" ht="18.75">
      <c r="A12" s="143"/>
      <c r="B12" s="135" t="s">
        <v>22</v>
      </c>
      <c r="C12" s="136"/>
      <c r="D12" s="137"/>
      <c r="E12" s="31"/>
      <c r="F12" s="93"/>
      <c r="G12" s="151"/>
      <c r="H12" s="154"/>
      <c r="I12" s="158"/>
      <c r="J12" s="161"/>
      <c r="K12" s="164"/>
      <c r="L12" s="158"/>
      <c r="M12" s="105"/>
      <c r="N12" s="19"/>
      <c r="O12" s="129"/>
      <c r="P12" s="20"/>
      <c r="Q12" s="1"/>
      <c r="R12" s="21"/>
      <c r="S12" s="19"/>
      <c r="T12" s="22"/>
      <c r="U12" s="23"/>
      <c r="V12" s="24"/>
      <c r="W12" s="6"/>
      <c r="X12" s="8"/>
      <c r="Y12" s="10"/>
      <c r="Z12" s="11"/>
      <c r="AA12" s="12"/>
      <c r="AB12" s="13"/>
      <c r="AF12" s="1"/>
    </row>
    <row r="13" spans="1:32" s="5" customFormat="1" ht="18.75">
      <c r="A13" s="143"/>
      <c r="B13" s="135"/>
      <c r="C13" s="136"/>
      <c r="D13" s="137"/>
      <c r="E13" s="31"/>
      <c r="F13" s="93"/>
      <c r="G13" s="151"/>
      <c r="H13" s="154"/>
      <c r="I13" s="158"/>
      <c r="J13" s="161"/>
      <c r="K13" s="164"/>
      <c r="L13" s="158"/>
      <c r="M13" s="105"/>
      <c r="N13" s="19"/>
      <c r="O13" s="129"/>
      <c r="P13" s="20"/>
      <c r="Q13" s="1"/>
      <c r="R13" s="21"/>
      <c r="S13" s="19"/>
      <c r="T13" s="22"/>
      <c r="U13" s="23"/>
      <c r="V13" s="24"/>
      <c r="W13" s="6"/>
      <c r="X13" s="8"/>
      <c r="Y13" s="10"/>
      <c r="Z13" s="11"/>
      <c r="AA13" s="12"/>
      <c r="AB13" s="13"/>
      <c r="AF13" s="1"/>
    </row>
    <row r="14" spans="1:32" s="5" customFormat="1" ht="18.75">
      <c r="A14" s="143"/>
      <c r="B14" s="135"/>
      <c r="C14" s="136"/>
      <c r="D14" s="137"/>
      <c r="E14" s="31"/>
      <c r="F14" s="93"/>
      <c r="G14" s="151"/>
      <c r="H14" s="154"/>
      <c r="I14" s="158"/>
      <c r="J14" s="161"/>
      <c r="K14" s="164"/>
      <c r="L14" s="158"/>
      <c r="M14" s="105"/>
      <c r="N14" s="19"/>
      <c r="O14" s="129"/>
      <c r="P14" s="20"/>
      <c r="Q14" s="1"/>
      <c r="R14" s="21"/>
      <c r="S14" s="19"/>
      <c r="T14" s="22"/>
      <c r="U14" s="23"/>
      <c r="V14" s="24"/>
      <c r="W14" s="6"/>
      <c r="X14" s="8"/>
      <c r="Y14" s="10"/>
      <c r="Z14" s="11"/>
      <c r="AA14" s="12"/>
      <c r="AB14" s="13"/>
      <c r="AF14" s="1"/>
    </row>
    <row r="15" spans="1:32" s="5" customFormat="1" ht="19.5" thickBot="1">
      <c r="A15" s="144"/>
      <c r="B15" s="139"/>
      <c r="C15" s="140"/>
      <c r="D15" s="141"/>
      <c r="E15" s="30"/>
      <c r="F15" s="94"/>
      <c r="G15" s="152"/>
      <c r="H15" s="153"/>
      <c r="I15" s="159"/>
      <c r="J15" s="160"/>
      <c r="K15" s="165"/>
      <c r="L15" s="166"/>
      <c r="M15" s="106"/>
      <c r="N15" s="19"/>
      <c r="O15" s="129"/>
      <c r="P15" s="20"/>
      <c r="Q15" s="1"/>
      <c r="R15" s="21"/>
      <c r="S15" s="19"/>
      <c r="T15" s="22"/>
      <c r="U15" s="23"/>
      <c r="V15" s="24"/>
      <c r="W15" s="6"/>
      <c r="X15" s="8"/>
      <c r="Y15" s="10"/>
      <c r="Z15" s="11"/>
      <c r="AA15" s="12"/>
      <c r="AB15" s="13"/>
      <c r="AF15" s="1"/>
    </row>
    <row r="16" spans="1:32" s="5" customFormat="1" ht="18.75">
      <c r="A16" s="142" t="s">
        <v>16</v>
      </c>
      <c r="B16" s="132" t="s">
        <v>19</v>
      </c>
      <c r="C16" s="133">
        <v>10000</v>
      </c>
      <c r="D16" s="134">
        <v>44555</v>
      </c>
      <c r="E16" s="29">
        <f>'2021年11月分'!M16</f>
        <v>-80000</v>
      </c>
      <c r="F16" s="92">
        <f>E16-SUM(C16:C20)</f>
        <v>-90000</v>
      </c>
      <c r="G16" s="151"/>
      <c r="H16" s="155"/>
      <c r="I16" s="156"/>
      <c r="J16" s="162"/>
      <c r="K16" s="163"/>
      <c r="L16" s="156"/>
      <c r="M16" s="104">
        <f>F16+SUM(H16:H20)-SUM(K16:K20)</f>
        <v>-90000</v>
      </c>
      <c r="N16" s="19"/>
      <c r="O16" s="129"/>
      <c r="P16" s="20"/>
      <c r="Q16" s="1"/>
      <c r="R16" s="21"/>
      <c r="S16" s="19"/>
      <c r="T16" s="22"/>
      <c r="U16" s="23"/>
      <c r="V16" s="24"/>
      <c r="W16" s="6"/>
      <c r="X16" s="8"/>
      <c r="Y16" s="10"/>
      <c r="Z16" s="11"/>
      <c r="AA16" s="12"/>
      <c r="AB16" s="13"/>
      <c r="AF16" s="1"/>
    </row>
    <row r="17" spans="1:32" s="5" customFormat="1" ht="18.75">
      <c r="A17" s="143"/>
      <c r="B17" s="135" t="s">
        <v>23</v>
      </c>
      <c r="C17" s="136"/>
      <c r="D17" s="137"/>
      <c r="E17" s="31"/>
      <c r="F17" s="93"/>
      <c r="G17" s="151"/>
      <c r="H17" s="154"/>
      <c r="I17" s="158"/>
      <c r="J17" s="161"/>
      <c r="K17" s="164"/>
      <c r="L17" s="158"/>
      <c r="M17" s="105"/>
      <c r="N17" s="19"/>
      <c r="O17" s="129"/>
      <c r="P17" s="20"/>
      <c r="Q17" s="1"/>
      <c r="R17" s="21"/>
      <c r="S17" s="19"/>
      <c r="T17" s="22"/>
      <c r="U17" s="23"/>
      <c r="V17" s="24"/>
      <c r="W17" s="6"/>
      <c r="X17" s="8"/>
      <c r="Y17" s="10"/>
      <c r="Z17" s="11"/>
      <c r="AA17" s="12"/>
      <c r="AB17" s="13"/>
      <c r="AF17" s="1"/>
    </row>
    <row r="18" spans="1:32" s="5" customFormat="1" ht="18.75">
      <c r="A18" s="143"/>
      <c r="B18" s="135"/>
      <c r="C18" s="136"/>
      <c r="D18" s="137"/>
      <c r="E18" s="31"/>
      <c r="F18" s="93"/>
      <c r="G18" s="151"/>
      <c r="H18" s="154"/>
      <c r="I18" s="158"/>
      <c r="J18" s="161"/>
      <c r="K18" s="164"/>
      <c r="L18" s="158"/>
      <c r="M18" s="105"/>
      <c r="N18" s="19"/>
      <c r="O18" s="129"/>
      <c r="P18" s="20"/>
      <c r="Q18" s="1"/>
      <c r="R18" s="21"/>
      <c r="S18" s="19"/>
      <c r="T18" s="22"/>
      <c r="U18" s="23"/>
      <c r="V18" s="24"/>
      <c r="W18" s="6"/>
      <c r="X18" s="8"/>
      <c r="Y18" s="10"/>
      <c r="Z18" s="11"/>
      <c r="AA18" s="12"/>
      <c r="AB18" s="13"/>
      <c r="AF18" s="1"/>
    </row>
    <row r="19" spans="1:29" ht="18.75">
      <c r="A19" s="143"/>
      <c r="B19" s="135"/>
      <c r="C19" s="136"/>
      <c r="D19" s="137"/>
      <c r="E19" s="31"/>
      <c r="F19" s="93"/>
      <c r="G19" s="151"/>
      <c r="H19" s="154"/>
      <c r="I19" s="158"/>
      <c r="J19" s="161"/>
      <c r="K19" s="164"/>
      <c r="L19" s="158"/>
      <c r="M19" s="105"/>
      <c r="N19" s="19"/>
      <c r="O19" s="129"/>
      <c r="P19" s="20"/>
      <c r="R19" s="21"/>
      <c r="S19" s="19"/>
      <c r="T19" s="22"/>
      <c r="U19" s="23"/>
      <c r="V19" s="24"/>
      <c r="AC19" s="5"/>
    </row>
    <row r="20" spans="1:29" ht="19.5" thickBot="1">
      <c r="A20" s="144"/>
      <c r="B20" s="139"/>
      <c r="C20" s="140"/>
      <c r="D20" s="141"/>
      <c r="E20" s="30"/>
      <c r="F20" s="94"/>
      <c r="G20" s="152"/>
      <c r="H20" s="153"/>
      <c r="I20" s="159"/>
      <c r="J20" s="160"/>
      <c r="K20" s="165"/>
      <c r="L20" s="166"/>
      <c r="M20" s="106"/>
      <c r="N20" s="19"/>
      <c r="O20" s="129"/>
      <c r="P20" s="20"/>
      <c r="R20" s="21"/>
      <c r="S20" s="19"/>
      <c r="T20" s="22"/>
      <c r="U20" s="23"/>
      <c r="V20" s="24"/>
      <c r="AC20" s="5"/>
    </row>
    <row r="21" spans="1:29" ht="18.75">
      <c r="A21" s="142" t="s">
        <v>17</v>
      </c>
      <c r="B21" s="132" t="s">
        <v>32</v>
      </c>
      <c r="C21" s="133"/>
      <c r="D21" s="134">
        <v>44540</v>
      </c>
      <c r="E21" s="29">
        <f>'2021年11月分'!M21</f>
        <v>-207000</v>
      </c>
      <c r="F21" s="92">
        <f>E21-SUM(C21:C25)</f>
        <v>-255000</v>
      </c>
      <c r="G21" s="151"/>
      <c r="H21" s="155"/>
      <c r="I21" s="156"/>
      <c r="J21" s="162"/>
      <c r="K21" s="163"/>
      <c r="L21" s="156"/>
      <c r="M21" s="104">
        <f>F21+SUM(H21:H25)-SUM(K21:K25)</f>
        <v>-255000</v>
      </c>
      <c r="N21" s="19"/>
      <c r="O21" s="129"/>
      <c r="P21" s="20"/>
      <c r="R21" s="21"/>
      <c r="S21" s="19"/>
      <c r="T21" s="22"/>
      <c r="U21" s="23"/>
      <c r="V21" s="24"/>
      <c r="AC21" s="5"/>
    </row>
    <row r="22" spans="1:29" ht="18.75">
      <c r="A22" s="143"/>
      <c r="B22" s="135" t="s">
        <v>39</v>
      </c>
      <c r="C22" s="136">
        <v>48000</v>
      </c>
      <c r="D22" s="137">
        <v>44555</v>
      </c>
      <c r="E22" s="31"/>
      <c r="F22" s="93"/>
      <c r="G22" s="151"/>
      <c r="H22" s="154"/>
      <c r="I22" s="158"/>
      <c r="J22" s="161"/>
      <c r="K22" s="164"/>
      <c r="L22" s="158"/>
      <c r="M22" s="105"/>
      <c r="N22" s="19"/>
      <c r="O22" s="129"/>
      <c r="P22" s="20"/>
      <c r="R22" s="21"/>
      <c r="S22" s="19"/>
      <c r="T22" s="22"/>
      <c r="U22" s="23"/>
      <c r="V22" s="24"/>
      <c r="AC22" s="5"/>
    </row>
    <row r="23" spans="1:29" ht="18.75">
      <c r="A23" s="143"/>
      <c r="B23" s="135" t="s">
        <v>25</v>
      </c>
      <c r="C23" s="136"/>
      <c r="D23" s="137"/>
      <c r="E23" s="31"/>
      <c r="F23" s="93"/>
      <c r="G23" s="151"/>
      <c r="H23" s="154"/>
      <c r="I23" s="158"/>
      <c r="J23" s="161"/>
      <c r="K23" s="164"/>
      <c r="L23" s="158"/>
      <c r="M23" s="105"/>
      <c r="N23" s="19"/>
      <c r="O23" s="129"/>
      <c r="P23" s="20"/>
      <c r="R23" s="21"/>
      <c r="S23" s="19"/>
      <c r="T23" s="22"/>
      <c r="U23" s="23"/>
      <c r="V23" s="24"/>
      <c r="AC23" s="5"/>
    </row>
    <row r="24" spans="1:29" ht="18.75">
      <c r="A24" s="143"/>
      <c r="B24" s="135"/>
      <c r="C24" s="136"/>
      <c r="D24" s="137"/>
      <c r="E24" s="31"/>
      <c r="F24" s="93"/>
      <c r="G24" s="151"/>
      <c r="H24" s="154"/>
      <c r="I24" s="158"/>
      <c r="J24" s="161"/>
      <c r="K24" s="164"/>
      <c r="L24" s="158"/>
      <c r="M24" s="105"/>
      <c r="N24" s="19"/>
      <c r="O24" s="129"/>
      <c r="P24" s="20"/>
      <c r="R24" s="21"/>
      <c r="S24" s="19"/>
      <c r="T24" s="22"/>
      <c r="U24" s="23"/>
      <c r="V24" s="24"/>
      <c r="AC24" s="5"/>
    </row>
    <row r="25" spans="1:29" ht="19.5" thickBot="1">
      <c r="A25" s="144"/>
      <c r="B25" s="139"/>
      <c r="C25" s="140"/>
      <c r="D25" s="141"/>
      <c r="E25" s="30"/>
      <c r="F25" s="94"/>
      <c r="G25" s="152"/>
      <c r="H25" s="153"/>
      <c r="I25" s="159"/>
      <c r="J25" s="160"/>
      <c r="K25" s="165"/>
      <c r="L25" s="166"/>
      <c r="M25" s="106"/>
      <c r="N25" s="19"/>
      <c r="O25" s="129"/>
      <c r="P25" s="20"/>
      <c r="R25" s="21"/>
      <c r="S25" s="19"/>
      <c r="T25" s="22"/>
      <c r="U25" s="23"/>
      <c r="V25" s="24"/>
      <c r="AC25" s="5"/>
    </row>
    <row r="26" spans="1:29" ht="18.75">
      <c r="A26" s="142" t="s">
        <v>18</v>
      </c>
      <c r="B26" s="132" t="s">
        <v>24</v>
      </c>
      <c r="C26" s="133">
        <v>8500</v>
      </c>
      <c r="D26" s="134">
        <v>44552</v>
      </c>
      <c r="E26" s="29">
        <f>'2021年11月分'!M26</f>
        <v>-65000</v>
      </c>
      <c r="F26" s="92">
        <f>E26-SUM(C26:C30)</f>
        <v>-73500</v>
      </c>
      <c r="G26" s="151"/>
      <c r="H26" s="155"/>
      <c r="I26" s="156"/>
      <c r="J26" s="162"/>
      <c r="K26" s="163"/>
      <c r="L26" s="156"/>
      <c r="M26" s="104">
        <f>F26+SUM(H26:H30)-SUM(K26:K30)</f>
        <v>-73500</v>
      </c>
      <c r="N26" s="19"/>
      <c r="O26" s="129"/>
      <c r="P26" s="20"/>
      <c r="R26" s="21"/>
      <c r="S26" s="19"/>
      <c r="T26" s="22"/>
      <c r="U26" s="23"/>
      <c r="V26" s="24"/>
      <c r="AC26" s="5"/>
    </row>
    <row r="27" spans="1:29" ht="18.75">
      <c r="A27" s="143"/>
      <c r="B27" s="135" t="s">
        <v>22</v>
      </c>
      <c r="C27" s="136"/>
      <c r="D27" s="137"/>
      <c r="E27" s="31"/>
      <c r="F27" s="93"/>
      <c r="G27" s="151"/>
      <c r="H27" s="154"/>
      <c r="I27" s="158"/>
      <c r="J27" s="161"/>
      <c r="K27" s="164"/>
      <c r="L27" s="158"/>
      <c r="M27" s="105"/>
      <c r="N27" s="19"/>
      <c r="O27" s="129"/>
      <c r="P27" s="20"/>
      <c r="R27" s="21"/>
      <c r="S27" s="19"/>
      <c r="T27" s="22"/>
      <c r="U27" s="23"/>
      <c r="V27" s="24"/>
      <c r="AC27" s="5"/>
    </row>
    <row r="28" spans="1:29" ht="18.75">
      <c r="A28" s="143"/>
      <c r="B28" s="135"/>
      <c r="C28" s="136"/>
      <c r="D28" s="137"/>
      <c r="E28" s="31"/>
      <c r="F28" s="93"/>
      <c r="G28" s="151"/>
      <c r="H28" s="154"/>
      <c r="I28" s="158"/>
      <c r="J28" s="161"/>
      <c r="K28" s="164"/>
      <c r="L28" s="158"/>
      <c r="M28" s="105"/>
      <c r="N28" s="19"/>
      <c r="O28" s="129"/>
      <c r="P28" s="20"/>
      <c r="R28" s="21"/>
      <c r="S28" s="19"/>
      <c r="T28" s="22"/>
      <c r="U28" s="23"/>
      <c r="V28" s="24"/>
      <c r="AC28" s="5"/>
    </row>
    <row r="29" spans="1:29" ht="18.75">
      <c r="A29" s="143"/>
      <c r="B29" s="135"/>
      <c r="C29" s="136"/>
      <c r="D29" s="137"/>
      <c r="E29" s="31"/>
      <c r="F29" s="93"/>
      <c r="G29" s="151"/>
      <c r="H29" s="154"/>
      <c r="I29" s="158"/>
      <c r="J29" s="161"/>
      <c r="K29" s="164"/>
      <c r="L29" s="158"/>
      <c r="M29" s="105"/>
      <c r="N29" s="19"/>
      <c r="O29" s="129"/>
      <c r="P29" s="20"/>
      <c r="R29" s="21"/>
      <c r="S29" s="19"/>
      <c r="T29" s="22"/>
      <c r="U29" s="23"/>
      <c r="V29" s="24"/>
      <c r="AC29" s="5"/>
    </row>
    <row r="30" spans="1:29" ht="19.5" thickBot="1">
      <c r="A30" s="144"/>
      <c r="B30" s="139"/>
      <c r="C30" s="140"/>
      <c r="D30" s="141"/>
      <c r="E30" s="30"/>
      <c r="F30" s="94"/>
      <c r="G30" s="152"/>
      <c r="H30" s="153"/>
      <c r="I30" s="159"/>
      <c r="J30" s="160"/>
      <c r="K30" s="165"/>
      <c r="L30" s="166"/>
      <c r="M30" s="106"/>
      <c r="N30" s="19"/>
      <c r="O30" s="129"/>
      <c r="P30" s="20"/>
      <c r="R30" s="21"/>
      <c r="S30" s="19"/>
      <c r="T30" s="22"/>
      <c r="U30" s="23"/>
      <c r="V30" s="24"/>
      <c r="AC30" s="5"/>
    </row>
    <row r="31" spans="1:31" s="114" customFormat="1" ht="24" customHeight="1" thickBot="1">
      <c r="A31" s="184" t="s">
        <v>28</v>
      </c>
      <c r="B31" s="185"/>
      <c r="C31" s="185"/>
      <c r="D31" s="186"/>
      <c r="E31" s="110">
        <f>'2021年11月分'!M31</f>
        <v>80000</v>
      </c>
      <c r="F31" s="111"/>
      <c r="G31" s="187">
        <f ca="1">NOW()</f>
        <v>44256.88803229167</v>
      </c>
      <c r="H31" s="188"/>
      <c r="I31" s="188"/>
      <c r="J31" s="188"/>
      <c r="K31" s="188"/>
      <c r="L31" s="126" t="s">
        <v>30</v>
      </c>
      <c r="M31" s="112">
        <v>80000</v>
      </c>
      <c r="N31" s="19"/>
      <c r="O31" s="129"/>
      <c r="P31" s="113"/>
      <c r="R31" s="115"/>
      <c r="S31" s="19"/>
      <c r="T31" s="22"/>
      <c r="U31" s="116"/>
      <c r="V31" s="117"/>
      <c r="W31" s="118"/>
      <c r="X31" s="119"/>
      <c r="Y31" s="120"/>
      <c r="Z31" s="121"/>
      <c r="AA31" s="122"/>
      <c r="AB31" s="123"/>
      <c r="AC31" s="124"/>
      <c r="AD31" s="124"/>
      <c r="AE31" s="124"/>
    </row>
    <row r="32" spans="1:31" s="76" customFormat="1" ht="39" customHeight="1" thickBot="1">
      <c r="A32" s="109" t="s">
        <v>7</v>
      </c>
      <c r="B32" s="73"/>
      <c r="C32" s="87">
        <f>SUM(C6:C31)</f>
        <v>196500</v>
      </c>
      <c r="D32" s="74"/>
      <c r="E32" s="108">
        <f>SUM(E6:E31)</f>
        <v>2485890</v>
      </c>
      <c r="F32" s="95">
        <f>SUM(F6:F31)</f>
        <v>2209390</v>
      </c>
      <c r="G32" s="88"/>
      <c r="H32" s="99"/>
      <c r="I32" s="89"/>
      <c r="J32" s="90"/>
      <c r="K32" s="103"/>
      <c r="L32" s="91"/>
      <c r="M32" s="107">
        <f>SUM(M6:M31)</f>
        <v>2697390</v>
      </c>
      <c r="N32" s="71"/>
      <c r="O32" s="130"/>
      <c r="P32" s="75"/>
      <c r="R32" s="77"/>
      <c r="S32" s="71"/>
      <c r="T32" s="72"/>
      <c r="U32" s="78"/>
      <c r="V32" s="79"/>
      <c r="W32" s="80"/>
      <c r="X32" s="81"/>
      <c r="Y32" s="82"/>
      <c r="Z32" s="83"/>
      <c r="AA32" s="84"/>
      <c r="AB32" s="85"/>
      <c r="AC32" s="86"/>
      <c r="AD32" s="86"/>
      <c r="AE32" s="86"/>
    </row>
    <row r="33" spans="5:29" ht="22.5" customHeight="1">
      <c r="E33" s="15"/>
      <c r="G33" s="17"/>
      <c r="H33" s="18"/>
      <c r="I33" s="16"/>
      <c r="L33" s="25"/>
      <c r="M33" s="26"/>
      <c r="N33" s="19"/>
      <c r="O33" s="129"/>
      <c r="P33" s="20"/>
      <c r="R33" s="21"/>
      <c r="S33" s="19"/>
      <c r="T33" s="22"/>
      <c r="U33" s="23"/>
      <c r="V33" s="24"/>
      <c r="AC33" s="5"/>
    </row>
  </sheetData>
  <sheetProtection sheet="1" objects="1" scenarios="1"/>
  <mergeCells count="4">
    <mergeCell ref="A1:M1"/>
    <mergeCell ref="A2:M2"/>
    <mergeCell ref="A31:D31"/>
    <mergeCell ref="G31:K31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12.57421875" style="1" customWidth="1"/>
    <col min="2" max="2" width="32.57421875" style="1" customWidth="1"/>
    <col min="3" max="3" width="10.28125" style="1" bestFit="1" customWidth="1"/>
    <col min="4" max="4" width="9.421875" style="1" customWidth="1"/>
    <col min="5" max="5" width="13.140625" style="1" customWidth="1"/>
    <col min="6" max="6" width="15.00390625" style="1" bestFit="1" customWidth="1"/>
    <col min="7" max="7" width="9.140625" style="28" bestFit="1" customWidth="1"/>
    <col min="8" max="8" width="10.28125" style="1" bestFit="1" customWidth="1"/>
    <col min="9" max="9" width="22.57421875" style="1" customWidth="1"/>
    <col min="10" max="10" width="9.140625" style="1" bestFit="1" customWidth="1"/>
    <col min="11" max="11" width="9.57421875" style="1" customWidth="1"/>
    <col min="12" max="12" width="22.57421875" style="1" customWidth="1"/>
    <col min="13" max="13" width="16.57421875" style="2" bestFit="1" customWidth="1"/>
    <col min="14" max="14" width="13.7109375" style="3" customWidth="1"/>
    <col min="15" max="15" width="14.28125" style="128" bestFit="1" customWidth="1"/>
    <col min="16" max="16" width="10.8515625" style="4" bestFit="1" customWidth="1"/>
    <col min="17" max="17" width="9.00390625" style="1" customWidth="1"/>
    <col min="18" max="18" width="10.28125" style="5" bestFit="1" customWidth="1"/>
    <col min="19" max="19" width="14.421875" style="6" customWidth="1"/>
    <col min="20" max="20" width="10.57421875" style="7" bestFit="1" customWidth="1"/>
    <col min="21" max="21" width="9.140625" style="8" bestFit="1" customWidth="1"/>
    <col min="22" max="22" width="9.00390625" style="9" customWidth="1"/>
    <col min="23" max="23" width="16.421875" style="6" customWidth="1"/>
    <col min="24" max="24" width="11.421875" style="8" bestFit="1" customWidth="1"/>
    <col min="25" max="25" width="12.140625" style="10" customWidth="1"/>
    <col min="26" max="26" width="12.57421875" style="11" customWidth="1"/>
    <col min="27" max="27" width="10.421875" style="12" bestFit="1" customWidth="1"/>
    <col min="28" max="28" width="9.140625" style="13" bestFit="1" customWidth="1"/>
    <col min="29" max="29" width="5.140625" style="27" customWidth="1"/>
    <col min="30" max="30" width="10.00390625" style="5" customWidth="1"/>
    <col min="31" max="31" width="12.28125" style="5" customWidth="1"/>
    <col min="32" max="32" width="12.28125" style="1" customWidth="1"/>
    <col min="33" max="16384" width="9.00390625" style="1" customWidth="1"/>
  </cols>
  <sheetData>
    <row r="1" spans="1:32" s="5" customFormat="1" ht="63" customHeight="1">
      <c r="A1" s="190" t="s">
        <v>42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3"/>
      <c r="O1" s="128"/>
      <c r="P1" s="4"/>
      <c r="Q1" s="1"/>
      <c r="S1" s="6"/>
      <c r="T1" s="7"/>
      <c r="U1" s="8"/>
      <c r="V1" s="9"/>
      <c r="W1" s="6"/>
      <c r="X1" s="8"/>
      <c r="Y1" s="10"/>
      <c r="Z1" s="11"/>
      <c r="AA1" s="12"/>
      <c r="AB1" s="13"/>
      <c r="AC1" s="14"/>
      <c r="AF1" s="1"/>
    </row>
    <row r="2" spans="1:32" s="5" customFormat="1" ht="18" customHeight="1">
      <c r="A2" s="189" t="s">
        <v>58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3"/>
      <c r="O2" s="128"/>
      <c r="P2" s="4"/>
      <c r="Q2" s="1"/>
      <c r="S2" s="6"/>
      <c r="T2" s="7"/>
      <c r="U2" s="8"/>
      <c r="V2" s="9"/>
      <c r="W2" s="6"/>
      <c r="X2" s="8"/>
      <c r="Y2" s="10"/>
      <c r="Z2" s="11"/>
      <c r="AA2" s="12"/>
      <c r="AB2" s="13"/>
      <c r="AC2" s="14"/>
      <c r="AF2" s="1"/>
    </row>
    <row r="3" spans="1:32" s="5" customFormat="1" ht="21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67" t="s">
        <v>44</v>
      </c>
      <c r="M3" s="167" t="s">
        <v>45</v>
      </c>
      <c r="N3" s="3"/>
      <c r="O3" s="128"/>
      <c r="P3" s="4"/>
      <c r="Q3" s="1"/>
      <c r="S3" s="6"/>
      <c r="T3" s="7"/>
      <c r="U3" s="8"/>
      <c r="V3" s="9"/>
      <c r="W3" s="6"/>
      <c r="X3" s="8"/>
      <c r="Y3" s="10"/>
      <c r="Z3" s="11"/>
      <c r="AA3" s="12"/>
      <c r="AB3" s="13"/>
      <c r="AC3" s="14"/>
      <c r="AF3" s="1"/>
    </row>
    <row r="4" spans="1:32" s="5" customFormat="1" ht="21" customHeight="1" thickBot="1">
      <c r="A4" s="148" t="s">
        <v>43</v>
      </c>
      <c r="B4" s="45"/>
      <c r="C4" s="45"/>
      <c r="D4" s="45"/>
      <c r="E4" s="149" t="s">
        <v>9</v>
      </c>
      <c r="F4" s="45"/>
      <c r="G4" s="45"/>
      <c r="H4" s="46"/>
      <c r="I4" s="45"/>
      <c r="J4" s="45"/>
      <c r="K4" s="45"/>
      <c r="L4" s="150">
        <f ca="1">NOW()</f>
        <v>44256.88803229167</v>
      </c>
      <c r="M4" s="150">
        <v>44286</v>
      </c>
      <c r="N4" s="3"/>
      <c r="O4" s="128"/>
      <c r="P4" s="4"/>
      <c r="Q4" s="1"/>
      <c r="S4" s="6"/>
      <c r="T4" s="7"/>
      <c r="U4" s="8"/>
      <c r="V4" s="9"/>
      <c r="W4" s="6"/>
      <c r="X4" s="8"/>
      <c r="Y4" s="10"/>
      <c r="Z4" s="11"/>
      <c r="AA4" s="12"/>
      <c r="AB4" s="13"/>
      <c r="AF4" s="1"/>
    </row>
    <row r="5" spans="1:32" s="5" customFormat="1" ht="26.25" customHeight="1" thickBot="1" thickTop="1">
      <c r="A5" s="32" t="s">
        <v>0</v>
      </c>
      <c r="B5" s="33" t="s">
        <v>13</v>
      </c>
      <c r="C5" s="34" t="s">
        <v>27</v>
      </c>
      <c r="D5" s="35" t="s">
        <v>1</v>
      </c>
      <c r="E5" s="36" t="s">
        <v>10</v>
      </c>
      <c r="F5" s="37" t="s">
        <v>26</v>
      </c>
      <c r="G5" s="38" t="s">
        <v>2</v>
      </c>
      <c r="H5" s="39" t="s">
        <v>11</v>
      </c>
      <c r="I5" s="40" t="s">
        <v>4</v>
      </c>
      <c r="J5" s="41" t="s">
        <v>5</v>
      </c>
      <c r="K5" s="42" t="s">
        <v>3</v>
      </c>
      <c r="L5" s="43" t="s">
        <v>4</v>
      </c>
      <c r="M5" s="44" t="s">
        <v>6</v>
      </c>
      <c r="N5" s="19"/>
      <c r="O5" s="129"/>
      <c r="P5" s="20"/>
      <c r="Q5" s="1"/>
      <c r="R5" s="21"/>
      <c r="S5" s="19"/>
      <c r="T5" s="22"/>
      <c r="U5" s="23"/>
      <c r="V5" s="24"/>
      <c r="W5" s="6"/>
      <c r="X5" s="8"/>
      <c r="Y5" s="10"/>
      <c r="Z5" s="11"/>
      <c r="AA5" s="12"/>
      <c r="AB5" s="13"/>
      <c r="AF5" s="1"/>
    </row>
    <row r="6" spans="1:32" s="5" customFormat="1" ht="19.5">
      <c r="A6" s="142" t="s">
        <v>14</v>
      </c>
      <c r="B6" s="132" t="s">
        <v>38</v>
      </c>
      <c r="C6" s="133">
        <v>120000</v>
      </c>
      <c r="D6" s="134">
        <v>44265</v>
      </c>
      <c r="E6" s="29">
        <f>'2021年02月分'!M6</f>
        <v>207890</v>
      </c>
      <c r="F6" s="92">
        <f>E6-SUM(C6:C10)</f>
        <v>87890</v>
      </c>
      <c r="G6" s="151">
        <v>44280</v>
      </c>
      <c r="H6" s="155">
        <v>380000</v>
      </c>
      <c r="I6" s="156" t="s">
        <v>61</v>
      </c>
      <c r="J6" s="162"/>
      <c r="K6" s="163"/>
      <c r="L6" s="156"/>
      <c r="M6" s="104">
        <f>F6+SUM(H6:H10)-SUM(K6:K10)</f>
        <v>467890</v>
      </c>
      <c r="N6" s="19"/>
      <c r="O6" s="145"/>
      <c r="P6" s="20"/>
      <c r="Q6" s="1"/>
      <c r="R6" s="21"/>
      <c r="S6" s="19"/>
      <c r="T6" s="22"/>
      <c r="U6" s="23"/>
      <c r="V6" s="24"/>
      <c r="W6" s="6"/>
      <c r="X6" s="8"/>
      <c r="Y6" s="10"/>
      <c r="Z6" s="11"/>
      <c r="AA6" s="12"/>
      <c r="AB6" s="13"/>
      <c r="AF6" s="1"/>
    </row>
    <row r="7" spans="1:32" s="5" customFormat="1" ht="18.75">
      <c r="A7" s="143"/>
      <c r="B7" s="135"/>
      <c r="C7" s="136"/>
      <c r="D7" s="137"/>
      <c r="E7" s="31"/>
      <c r="F7" s="93"/>
      <c r="G7" s="151"/>
      <c r="H7" s="154"/>
      <c r="I7" s="157" t="s">
        <v>12</v>
      </c>
      <c r="J7" s="161"/>
      <c r="K7" s="164"/>
      <c r="L7" s="158"/>
      <c r="M7" s="105"/>
      <c r="N7" s="19"/>
      <c r="O7" s="129"/>
      <c r="P7" s="20"/>
      <c r="Q7" s="1"/>
      <c r="R7" s="21"/>
      <c r="S7" s="19"/>
      <c r="T7" s="22"/>
      <c r="U7" s="23"/>
      <c r="V7" s="24"/>
      <c r="W7" s="6"/>
      <c r="X7" s="8"/>
      <c r="Y7" s="10"/>
      <c r="Z7" s="11"/>
      <c r="AA7" s="12"/>
      <c r="AB7" s="13"/>
      <c r="AF7" s="1"/>
    </row>
    <row r="8" spans="1:32" s="5" customFormat="1" ht="18.75">
      <c r="A8" s="143"/>
      <c r="B8" s="138" t="s">
        <v>20</v>
      </c>
      <c r="C8" s="136"/>
      <c r="D8" s="137"/>
      <c r="E8" s="31"/>
      <c r="F8" s="93"/>
      <c r="G8" s="151"/>
      <c r="H8" s="154"/>
      <c r="I8" s="158"/>
      <c r="J8" s="161"/>
      <c r="K8" s="164"/>
      <c r="L8" s="158"/>
      <c r="M8" s="105"/>
      <c r="N8" s="19"/>
      <c r="O8" s="129"/>
      <c r="P8" s="20"/>
      <c r="Q8" s="1"/>
      <c r="R8" s="21"/>
      <c r="S8" s="19"/>
      <c r="T8" s="22"/>
      <c r="U8" s="23"/>
      <c r="V8" s="24"/>
      <c r="W8" s="6"/>
      <c r="X8" s="8"/>
      <c r="Y8" s="10"/>
      <c r="Z8" s="11"/>
      <c r="AA8" s="12"/>
      <c r="AB8" s="13"/>
      <c r="AF8" s="1"/>
    </row>
    <row r="9" spans="1:32" s="5" customFormat="1" ht="18.75">
      <c r="A9" s="143"/>
      <c r="B9" s="138" t="s">
        <v>21</v>
      </c>
      <c r="C9" s="136"/>
      <c r="D9" s="137"/>
      <c r="E9" s="31"/>
      <c r="F9" s="93"/>
      <c r="G9" s="151"/>
      <c r="H9" s="154"/>
      <c r="I9" s="158"/>
      <c r="J9" s="161"/>
      <c r="K9" s="164"/>
      <c r="L9" s="158"/>
      <c r="M9" s="105"/>
      <c r="N9" s="19"/>
      <c r="O9" s="129"/>
      <c r="P9" s="20"/>
      <c r="Q9" s="1"/>
      <c r="R9" s="21"/>
      <c r="S9" s="19"/>
      <c r="T9" s="22"/>
      <c r="U9" s="23"/>
      <c r="V9" s="24"/>
      <c r="W9" s="6"/>
      <c r="X9" s="8"/>
      <c r="Y9" s="10"/>
      <c r="Z9" s="11"/>
      <c r="AA9" s="12"/>
      <c r="AB9" s="13"/>
      <c r="AF9" s="1"/>
    </row>
    <row r="10" spans="1:32" s="5" customFormat="1" ht="19.5" thickBot="1">
      <c r="A10" s="144"/>
      <c r="B10" s="139"/>
      <c r="C10" s="140"/>
      <c r="D10" s="141"/>
      <c r="E10" s="30"/>
      <c r="F10" s="94"/>
      <c r="G10" s="152"/>
      <c r="H10" s="153"/>
      <c r="I10" s="159"/>
      <c r="J10" s="160"/>
      <c r="K10" s="165"/>
      <c r="L10" s="166"/>
      <c r="M10" s="106"/>
      <c r="N10" s="19"/>
      <c r="O10" s="129"/>
      <c r="P10" s="20"/>
      <c r="Q10" s="1"/>
      <c r="R10" s="21"/>
      <c r="S10" s="19"/>
      <c r="T10" s="22"/>
      <c r="U10" s="23"/>
      <c r="V10" s="24"/>
      <c r="W10" s="6"/>
      <c r="X10" s="8"/>
      <c r="Y10" s="10"/>
      <c r="Z10" s="11"/>
      <c r="AA10" s="12"/>
      <c r="AB10" s="13"/>
      <c r="AF10" s="1"/>
    </row>
    <row r="11" spans="1:32" s="5" customFormat="1" ht="18.75">
      <c r="A11" s="142" t="s">
        <v>15</v>
      </c>
      <c r="B11" s="132" t="s">
        <v>34</v>
      </c>
      <c r="C11" s="133">
        <v>10000</v>
      </c>
      <c r="D11" s="134">
        <v>44281</v>
      </c>
      <c r="E11" s="29">
        <f>'2021年02月分'!M11</f>
        <v>48000</v>
      </c>
      <c r="F11" s="92">
        <f>E11-SUM(C11:C15)</f>
        <v>38000</v>
      </c>
      <c r="G11" s="151">
        <v>44281</v>
      </c>
      <c r="H11" s="155">
        <v>28000</v>
      </c>
      <c r="I11" s="156" t="s">
        <v>29</v>
      </c>
      <c r="J11" s="162"/>
      <c r="K11" s="163"/>
      <c r="L11" s="156"/>
      <c r="M11" s="104">
        <f>F11+SUM(H11:H15)-SUM(K11:K15)</f>
        <v>66000</v>
      </c>
      <c r="N11" s="19"/>
      <c r="O11" s="129"/>
      <c r="P11" s="20"/>
      <c r="Q11" s="1"/>
      <c r="R11" s="21"/>
      <c r="S11" s="19"/>
      <c r="T11" s="22"/>
      <c r="U11" s="23"/>
      <c r="V11" s="24"/>
      <c r="W11" s="6"/>
      <c r="X11" s="8"/>
      <c r="Y11" s="10"/>
      <c r="Z11" s="11"/>
      <c r="AA11" s="12"/>
      <c r="AB11" s="13"/>
      <c r="AF11" s="1"/>
    </row>
    <row r="12" spans="1:32" s="5" customFormat="1" ht="18.75">
      <c r="A12" s="143"/>
      <c r="B12" s="135" t="s">
        <v>22</v>
      </c>
      <c r="C12" s="136"/>
      <c r="D12" s="137"/>
      <c r="E12" s="31"/>
      <c r="F12" s="93"/>
      <c r="G12" s="151"/>
      <c r="H12" s="154"/>
      <c r="I12" s="158"/>
      <c r="J12" s="161"/>
      <c r="K12" s="164"/>
      <c r="L12" s="158"/>
      <c r="M12" s="105"/>
      <c r="N12" s="19"/>
      <c r="O12" s="129"/>
      <c r="P12" s="20"/>
      <c r="Q12" s="1"/>
      <c r="R12" s="21"/>
      <c r="S12" s="19"/>
      <c r="T12" s="22"/>
      <c r="U12" s="23"/>
      <c r="V12" s="24"/>
      <c r="W12" s="6"/>
      <c r="X12" s="8"/>
      <c r="Y12" s="10"/>
      <c r="Z12" s="11"/>
      <c r="AA12" s="12"/>
      <c r="AB12" s="13"/>
      <c r="AF12" s="1"/>
    </row>
    <row r="13" spans="1:32" s="5" customFormat="1" ht="18.75">
      <c r="A13" s="143"/>
      <c r="B13" s="135"/>
      <c r="C13" s="136"/>
      <c r="D13" s="137"/>
      <c r="E13" s="31"/>
      <c r="F13" s="93"/>
      <c r="G13" s="151"/>
      <c r="H13" s="154"/>
      <c r="I13" s="158"/>
      <c r="J13" s="161"/>
      <c r="K13" s="164"/>
      <c r="L13" s="158"/>
      <c r="M13" s="105"/>
      <c r="N13" s="19"/>
      <c r="O13" s="129"/>
      <c r="P13" s="20"/>
      <c r="Q13" s="1"/>
      <c r="R13" s="21"/>
      <c r="S13" s="19"/>
      <c r="T13" s="22"/>
      <c r="U13" s="23"/>
      <c r="V13" s="24"/>
      <c r="W13" s="6"/>
      <c r="X13" s="8"/>
      <c r="Y13" s="10"/>
      <c r="Z13" s="11"/>
      <c r="AA13" s="12"/>
      <c r="AB13" s="13"/>
      <c r="AF13" s="1"/>
    </row>
    <row r="14" spans="1:32" s="5" customFormat="1" ht="18.75">
      <c r="A14" s="143"/>
      <c r="B14" s="135"/>
      <c r="C14" s="136"/>
      <c r="D14" s="137"/>
      <c r="E14" s="31"/>
      <c r="F14" s="93"/>
      <c r="G14" s="151"/>
      <c r="H14" s="154"/>
      <c r="I14" s="158"/>
      <c r="J14" s="161"/>
      <c r="K14" s="164"/>
      <c r="L14" s="158"/>
      <c r="M14" s="105"/>
      <c r="N14" s="19"/>
      <c r="O14" s="129"/>
      <c r="P14" s="20"/>
      <c r="Q14" s="1"/>
      <c r="R14" s="21"/>
      <c r="S14" s="19"/>
      <c r="T14" s="22"/>
      <c r="U14" s="23"/>
      <c r="V14" s="24"/>
      <c r="W14" s="6"/>
      <c r="X14" s="8"/>
      <c r="Y14" s="10"/>
      <c r="Z14" s="11"/>
      <c r="AA14" s="12"/>
      <c r="AB14" s="13"/>
      <c r="AF14" s="1"/>
    </row>
    <row r="15" spans="1:32" s="5" customFormat="1" ht="19.5" thickBot="1">
      <c r="A15" s="144"/>
      <c r="B15" s="139"/>
      <c r="C15" s="140"/>
      <c r="D15" s="141"/>
      <c r="E15" s="30"/>
      <c r="F15" s="94"/>
      <c r="G15" s="152"/>
      <c r="H15" s="153"/>
      <c r="I15" s="159"/>
      <c r="J15" s="160"/>
      <c r="K15" s="165"/>
      <c r="L15" s="166"/>
      <c r="M15" s="106"/>
      <c r="N15" s="19"/>
      <c r="O15" s="129"/>
      <c r="P15" s="20"/>
      <c r="Q15" s="1"/>
      <c r="R15" s="21"/>
      <c r="S15" s="19"/>
      <c r="T15" s="22"/>
      <c r="U15" s="23"/>
      <c r="V15" s="24"/>
      <c r="W15" s="6"/>
      <c r="X15" s="8"/>
      <c r="Y15" s="10"/>
      <c r="Z15" s="11"/>
      <c r="AA15" s="12"/>
      <c r="AB15" s="13"/>
      <c r="AF15" s="1"/>
    </row>
    <row r="16" spans="1:32" s="5" customFormat="1" ht="18.75">
      <c r="A16" s="142" t="s">
        <v>16</v>
      </c>
      <c r="B16" s="132" t="s">
        <v>19</v>
      </c>
      <c r="C16" s="133">
        <v>10000</v>
      </c>
      <c r="D16" s="134">
        <v>44280</v>
      </c>
      <c r="E16" s="29">
        <f>'2021年02月分'!M16</f>
        <v>10000</v>
      </c>
      <c r="F16" s="92">
        <f>E16-SUM(C16:C20)</f>
        <v>0</v>
      </c>
      <c r="G16" s="151"/>
      <c r="H16" s="155"/>
      <c r="I16" s="156"/>
      <c r="J16" s="162"/>
      <c r="K16" s="163"/>
      <c r="L16" s="156"/>
      <c r="M16" s="104">
        <f>F16+SUM(H16:H20)-SUM(K16:K20)</f>
        <v>0</v>
      </c>
      <c r="N16" s="19"/>
      <c r="O16" s="129"/>
      <c r="P16" s="20"/>
      <c r="Q16" s="1"/>
      <c r="R16" s="21"/>
      <c r="S16" s="19"/>
      <c r="T16" s="22"/>
      <c r="U16" s="23"/>
      <c r="V16" s="24"/>
      <c r="W16" s="6"/>
      <c r="X16" s="8"/>
      <c r="Y16" s="10"/>
      <c r="Z16" s="11"/>
      <c r="AA16" s="12"/>
      <c r="AB16" s="13"/>
      <c r="AF16" s="1"/>
    </row>
    <row r="17" spans="1:32" s="5" customFormat="1" ht="18.75">
      <c r="A17" s="143"/>
      <c r="B17" s="135" t="s">
        <v>23</v>
      </c>
      <c r="C17" s="136"/>
      <c r="D17" s="137"/>
      <c r="E17" s="31"/>
      <c r="F17" s="93"/>
      <c r="G17" s="151"/>
      <c r="H17" s="154"/>
      <c r="I17" s="158"/>
      <c r="J17" s="161"/>
      <c r="K17" s="164"/>
      <c r="L17" s="158"/>
      <c r="M17" s="105"/>
      <c r="N17" s="19"/>
      <c r="O17" s="129"/>
      <c r="P17" s="20"/>
      <c r="Q17" s="1"/>
      <c r="R17" s="21"/>
      <c r="S17" s="19"/>
      <c r="T17" s="22"/>
      <c r="U17" s="23"/>
      <c r="V17" s="24"/>
      <c r="W17" s="6"/>
      <c r="X17" s="8"/>
      <c r="Y17" s="10"/>
      <c r="Z17" s="11"/>
      <c r="AA17" s="12"/>
      <c r="AB17" s="13"/>
      <c r="AF17" s="1"/>
    </row>
    <row r="18" spans="1:32" s="5" customFormat="1" ht="18.75">
      <c r="A18" s="143"/>
      <c r="B18" s="135"/>
      <c r="C18" s="136"/>
      <c r="D18" s="137"/>
      <c r="E18" s="31"/>
      <c r="F18" s="93"/>
      <c r="G18" s="151"/>
      <c r="H18" s="154"/>
      <c r="I18" s="158"/>
      <c r="J18" s="161"/>
      <c r="K18" s="164"/>
      <c r="L18" s="158"/>
      <c r="M18" s="105"/>
      <c r="N18" s="19"/>
      <c r="O18" s="129"/>
      <c r="P18" s="20"/>
      <c r="Q18" s="1"/>
      <c r="R18" s="21"/>
      <c r="S18" s="19"/>
      <c r="T18" s="22"/>
      <c r="U18" s="23"/>
      <c r="V18" s="24"/>
      <c r="W18" s="6"/>
      <c r="X18" s="8"/>
      <c r="Y18" s="10"/>
      <c r="Z18" s="11"/>
      <c r="AA18" s="12"/>
      <c r="AB18" s="13"/>
      <c r="AF18" s="1"/>
    </row>
    <row r="19" spans="1:29" ht="18.75">
      <c r="A19" s="143"/>
      <c r="B19" s="135"/>
      <c r="C19" s="136"/>
      <c r="D19" s="137"/>
      <c r="E19" s="31"/>
      <c r="F19" s="93"/>
      <c r="G19" s="151"/>
      <c r="H19" s="154"/>
      <c r="I19" s="158"/>
      <c r="J19" s="161"/>
      <c r="K19" s="164"/>
      <c r="L19" s="158"/>
      <c r="M19" s="105"/>
      <c r="N19" s="19"/>
      <c r="O19" s="129"/>
      <c r="P19" s="20"/>
      <c r="R19" s="21"/>
      <c r="S19" s="19"/>
      <c r="T19" s="22"/>
      <c r="U19" s="23"/>
      <c r="V19" s="24"/>
      <c r="AC19" s="5"/>
    </row>
    <row r="20" spans="1:29" ht="19.5" thickBot="1">
      <c r="A20" s="144"/>
      <c r="B20" s="139"/>
      <c r="C20" s="140"/>
      <c r="D20" s="141"/>
      <c r="E20" s="30"/>
      <c r="F20" s="94"/>
      <c r="G20" s="152"/>
      <c r="H20" s="153"/>
      <c r="I20" s="159"/>
      <c r="J20" s="160"/>
      <c r="K20" s="165"/>
      <c r="L20" s="166"/>
      <c r="M20" s="106"/>
      <c r="N20" s="19"/>
      <c r="O20" s="129"/>
      <c r="P20" s="20"/>
      <c r="R20" s="21"/>
      <c r="S20" s="19"/>
      <c r="T20" s="22"/>
      <c r="U20" s="23"/>
      <c r="V20" s="24"/>
      <c r="AC20" s="5"/>
    </row>
    <row r="21" spans="1:29" ht="18.75">
      <c r="A21" s="142" t="s">
        <v>17</v>
      </c>
      <c r="B21" s="132" t="s">
        <v>32</v>
      </c>
      <c r="C21" s="133"/>
      <c r="D21" s="134">
        <v>44265</v>
      </c>
      <c r="E21" s="29">
        <f>'2021年02月分'!M21</f>
        <v>225000</v>
      </c>
      <c r="F21" s="92">
        <f>E21-SUM(C21:C25)</f>
        <v>177000</v>
      </c>
      <c r="G21" s="151"/>
      <c r="H21" s="155"/>
      <c r="I21" s="156"/>
      <c r="J21" s="162"/>
      <c r="K21" s="163"/>
      <c r="L21" s="156"/>
      <c r="M21" s="104">
        <f>F21+SUM(H21:H25)-SUM(K21:K25)</f>
        <v>177000</v>
      </c>
      <c r="N21" s="19"/>
      <c r="O21" s="129"/>
      <c r="P21" s="20"/>
      <c r="R21" s="21"/>
      <c r="S21" s="19"/>
      <c r="T21" s="22"/>
      <c r="U21" s="23"/>
      <c r="V21" s="24"/>
      <c r="AC21" s="5"/>
    </row>
    <row r="22" spans="1:29" ht="18.75">
      <c r="A22" s="143"/>
      <c r="B22" s="135" t="s">
        <v>39</v>
      </c>
      <c r="C22" s="136">
        <v>48000</v>
      </c>
      <c r="D22" s="137">
        <v>44280</v>
      </c>
      <c r="E22" s="31"/>
      <c r="F22" s="93"/>
      <c r="G22" s="151"/>
      <c r="H22" s="154"/>
      <c r="I22" s="158"/>
      <c r="J22" s="161"/>
      <c r="K22" s="164"/>
      <c r="L22" s="158"/>
      <c r="M22" s="105"/>
      <c r="N22" s="19"/>
      <c r="O22" s="129"/>
      <c r="P22" s="20"/>
      <c r="R22" s="21"/>
      <c r="S22" s="19"/>
      <c r="T22" s="22"/>
      <c r="U22" s="23"/>
      <c r="V22" s="24"/>
      <c r="AC22" s="5"/>
    </row>
    <row r="23" spans="1:29" ht="18.75">
      <c r="A23" s="143"/>
      <c r="B23" s="135" t="s">
        <v>25</v>
      </c>
      <c r="C23" s="136"/>
      <c r="D23" s="137"/>
      <c r="E23" s="31"/>
      <c r="F23" s="93"/>
      <c r="G23" s="151"/>
      <c r="H23" s="154"/>
      <c r="I23" s="158"/>
      <c r="J23" s="161"/>
      <c r="K23" s="164"/>
      <c r="L23" s="158"/>
      <c r="M23" s="105"/>
      <c r="N23" s="19"/>
      <c r="O23" s="129"/>
      <c r="P23" s="20"/>
      <c r="R23" s="21"/>
      <c r="S23" s="19"/>
      <c r="T23" s="22"/>
      <c r="U23" s="23"/>
      <c r="V23" s="24"/>
      <c r="AC23" s="5"/>
    </row>
    <row r="24" spans="1:29" ht="18.75">
      <c r="A24" s="143"/>
      <c r="B24" s="135"/>
      <c r="C24" s="136"/>
      <c r="D24" s="137"/>
      <c r="E24" s="31"/>
      <c r="F24" s="93"/>
      <c r="G24" s="151"/>
      <c r="H24" s="154"/>
      <c r="I24" s="158"/>
      <c r="J24" s="161"/>
      <c r="K24" s="164"/>
      <c r="L24" s="158"/>
      <c r="M24" s="105"/>
      <c r="N24" s="19"/>
      <c r="O24" s="129"/>
      <c r="P24" s="20"/>
      <c r="R24" s="21"/>
      <c r="S24" s="19"/>
      <c r="T24" s="22"/>
      <c r="U24" s="23"/>
      <c r="V24" s="24"/>
      <c r="AC24" s="5"/>
    </row>
    <row r="25" spans="1:29" ht="19.5" thickBot="1">
      <c r="A25" s="144"/>
      <c r="B25" s="139"/>
      <c r="C25" s="140"/>
      <c r="D25" s="141"/>
      <c r="E25" s="30"/>
      <c r="F25" s="94"/>
      <c r="G25" s="152"/>
      <c r="H25" s="153"/>
      <c r="I25" s="159"/>
      <c r="J25" s="160"/>
      <c r="K25" s="165"/>
      <c r="L25" s="166"/>
      <c r="M25" s="106"/>
      <c r="N25" s="19"/>
      <c r="O25" s="129"/>
      <c r="P25" s="20"/>
      <c r="R25" s="21"/>
      <c r="S25" s="19"/>
      <c r="T25" s="22"/>
      <c r="U25" s="23"/>
      <c r="V25" s="24"/>
      <c r="AC25" s="5"/>
    </row>
    <row r="26" spans="1:29" ht="18.75">
      <c r="A26" s="142" t="s">
        <v>18</v>
      </c>
      <c r="B26" s="132" t="s">
        <v>24</v>
      </c>
      <c r="C26" s="133">
        <v>8500</v>
      </c>
      <c r="D26" s="134">
        <v>44277</v>
      </c>
      <c r="E26" s="29">
        <f>'2021年02月分'!M26</f>
        <v>11500</v>
      </c>
      <c r="F26" s="92">
        <f>E26-SUM(C26:C30)</f>
        <v>3000</v>
      </c>
      <c r="G26" s="151"/>
      <c r="H26" s="155"/>
      <c r="I26" s="156"/>
      <c r="J26" s="162"/>
      <c r="K26" s="163"/>
      <c r="L26" s="156"/>
      <c r="M26" s="104">
        <f>F26+SUM(H26:H30)-SUM(K26:K30)</f>
        <v>3000</v>
      </c>
      <c r="N26" s="19"/>
      <c r="O26" s="129"/>
      <c r="P26" s="20"/>
      <c r="R26" s="21"/>
      <c r="S26" s="19"/>
      <c r="T26" s="22"/>
      <c r="U26" s="23"/>
      <c r="V26" s="24"/>
      <c r="AC26" s="5"/>
    </row>
    <row r="27" spans="1:29" ht="18.75">
      <c r="A27" s="143"/>
      <c r="B27" s="135" t="s">
        <v>22</v>
      </c>
      <c r="C27" s="136"/>
      <c r="D27" s="137"/>
      <c r="E27" s="31"/>
      <c r="F27" s="93"/>
      <c r="G27" s="151"/>
      <c r="H27" s="154"/>
      <c r="I27" s="158"/>
      <c r="J27" s="161"/>
      <c r="K27" s="164"/>
      <c r="L27" s="158"/>
      <c r="M27" s="105"/>
      <c r="N27" s="19"/>
      <c r="O27" s="129"/>
      <c r="P27" s="20"/>
      <c r="R27" s="21"/>
      <c r="S27" s="19"/>
      <c r="T27" s="22"/>
      <c r="U27" s="23"/>
      <c r="V27" s="24"/>
      <c r="AC27" s="5"/>
    </row>
    <row r="28" spans="1:29" ht="18.75">
      <c r="A28" s="143"/>
      <c r="B28" s="135"/>
      <c r="C28" s="136"/>
      <c r="D28" s="137"/>
      <c r="E28" s="31"/>
      <c r="F28" s="93"/>
      <c r="G28" s="151"/>
      <c r="H28" s="154"/>
      <c r="I28" s="158"/>
      <c r="J28" s="161"/>
      <c r="K28" s="164"/>
      <c r="L28" s="158"/>
      <c r="M28" s="105"/>
      <c r="N28" s="19"/>
      <c r="O28" s="129"/>
      <c r="P28" s="20"/>
      <c r="R28" s="21"/>
      <c r="S28" s="19"/>
      <c r="T28" s="22"/>
      <c r="U28" s="23"/>
      <c r="V28" s="24"/>
      <c r="AC28" s="5"/>
    </row>
    <row r="29" spans="1:29" ht="18.75">
      <c r="A29" s="143"/>
      <c r="B29" s="135"/>
      <c r="C29" s="136"/>
      <c r="D29" s="137"/>
      <c r="E29" s="31"/>
      <c r="F29" s="93"/>
      <c r="G29" s="151"/>
      <c r="H29" s="154"/>
      <c r="I29" s="158"/>
      <c r="J29" s="161"/>
      <c r="K29" s="164"/>
      <c r="L29" s="158"/>
      <c r="M29" s="105"/>
      <c r="N29" s="19"/>
      <c r="O29" s="129"/>
      <c r="P29" s="20"/>
      <c r="R29" s="21"/>
      <c r="S29" s="19"/>
      <c r="T29" s="22"/>
      <c r="U29" s="23"/>
      <c r="V29" s="24"/>
      <c r="AC29" s="5"/>
    </row>
    <row r="30" spans="1:29" ht="19.5" thickBot="1">
      <c r="A30" s="144"/>
      <c r="B30" s="139"/>
      <c r="C30" s="140"/>
      <c r="D30" s="141"/>
      <c r="E30" s="30"/>
      <c r="F30" s="94"/>
      <c r="G30" s="152"/>
      <c r="H30" s="153"/>
      <c r="I30" s="159"/>
      <c r="J30" s="160"/>
      <c r="K30" s="165"/>
      <c r="L30" s="166"/>
      <c r="M30" s="106"/>
      <c r="N30" s="19"/>
      <c r="O30" s="129"/>
      <c r="P30" s="20"/>
      <c r="R30" s="21"/>
      <c r="S30" s="19"/>
      <c r="T30" s="22"/>
      <c r="U30" s="23"/>
      <c r="V30" s="24"/>
      <c r="AC30" s="5"/>
    </row>
    <row r="31" spans="1:31" s="114" customFormat="1" ht="24" customHeight="1" thickBot="1">
      <c r="A31" s="184" t="s">
        <v>28</v>
      </c>
      <c r="B31" s="185"/>
      <c r="C31" s="185"/>
      <c r="D31" s="186"/>
      <c r="E31" s="168">
        <f>'2021年02月分'!M31</f>
        <v>80000</v>
      </c>
      <c r="F31" s="111"/>
      <c r="G31" s="187">
        <f ca="1">NOW()</f>
        <v>44256.88803229167</v>
      </c>
      <c r="H31" s="188"/>
      <c r="I31" s="188"/>
      <c r="J31" s="188"/>
      <c r="K31" s="188"/>
      <c r="L31" s="126" t="s">
        <v>30</v>
      </c>
      <c r="M31" s="112">
        <v>80000</v>
      </c>
      <c r="N31" s="19"/>
      <c r="O31" s="129"/>
      <c r="P31" s="113"/>
      <c r="R31" s="115"/>
      <c r="S31" s="19"/>
      <c r="T31" s="22"/>
      <c r="U31" s="116"/>
      <c r="V31" s="117"/>
      <c r="W31" s="118"/>
      <c r="X31" s="119"/>
      <c r="Y31" s="120"/>
      <c r="Z31" s="121"/>
      <c r="AA31" s="122"/>
      <c r="AB31" s="123"/>
      <c r="AC31" s="124"/>
      <c r="AD31" s="124"/>
      <c r="AE31" s="124"/>
    </row>
    <row r="32" spans="1:31" s="76" customFormat="1" ht="39" customHeight="1" thickBot="1">
      <c r="A32" s="109" t="s">
        <v>7</v>
      </c>
      <c r="B32" s="73"/>
      <c r="C32" s="87">
        <f>SUM(C6:C31)</f>
        <v>196500</v>
      </c>
      <c r="D32" s="74"/>
      <c r="E32" s="108">
        <f>SUM(E6:E31)</f>
        <v>582390</v>
      </c>
      <c r="F32" s="95">
        <f>SUM(F6:F31)</f>
        <v>305890</v>
      </c>
      <c r="G32" s="88"/>
      <c r="H32" s="99"/>
      <c r="I32" s="89"/>
      <c r="J32" s="90"/>
      <c r="K32" s="103"/>
      <c r="L32" s="91"/>
      <c r="M32" s="107">
        <f>SUM(M6:M31)</f>
        <v>793890</v>
      </c>
      <c r="N32" s="71"/>
      <c r="O32" s="130"/>
      <c r="P32" s="75"/>
      <c r="R32" s="77"/>
      <c r="S32" s="71"/>
      <c r="T32" s="72"/>
      <c r="U32" s="78"/>
      <c r="V32" s="79"/>
      <c r="W32" s="80"/>
      <c r="X32" s="81"/>
      <c r="Y32" s="82"/>
      <c r="Z32" s="83"/>
      <c r="AA32" s="84"/>
      <c r="AB32" s="85"/>
      <c r="AC32" s="86"/>
      <c r="AD32" s="86"/>
      <c r="AE32" s="86"/>
    </row>
    <row r="33" spans="5:29" ht="22.5" customHeight="1">
      <c r="E33" s="15"/>
      <c r="G33" s="17"/>
      <c r="H33" s="18"/>
      <c r="I33" s="16"/>
      <c r="L33" s="25"/>
      <c r="M33" s="26"/>
      <c r="N33" s="19"/>
      <c r="O33" s="129"/>
      <c r="P33" s="20"/>
      <c r="R33" s="21"/>
      <c r="S33" s="19"/>
      <c r="T33" s="22"/>
      <c r="U33" s="23"/>
      <c r="V33" s="24"/>
      <c r="AC33" s="5"/>
    </row>
  </sheetData>
  <sheetProtection sheet="1" objects="1" scenarios="1"/>
  <mergeCells count="4">
    <mergeCell ref="A1:M1"/>
    <mergeCell ref="A31:D31"/>
    <mergeCell ref="G31:K31"/>
    <mergeCell ref="A2:M2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12.57421875" style="1" customWidth="1"/>
    <col min="2" max="2" width="32.57421875" style="1" customWidth="1"/>
    <col min="3" max="3" width="10.28125" style="1" bestFit="1" customWidth="1"/>
    <col min="4" max="4" width="9.421875" style="1" customWidth="1"/>
    <col min="5" max="5" width="13.140625" style="1" customWidth="1"/>
    <col min="6" max="6" width="15.00390625" style="1" bestFit="1" customWidth="1"/>
    <col min="7" max="7" width="9.140625" style="28" bestFit="1" customWidth="1"/>
    <col min="8" max="8" width="10.28125" style="1" bestFit="1" customWidth="1"/>
    <col min="9" max="9" width="22.57421875" style="1" customWidth="1"/>
    <col min="10" max="10" width="9.140625" style="1" bestFit="1" customWidth="1"/>
    <col min="11" max="11" width="9.57421875" style="1" customWidth="1"/>
    <col min="12" max="12" width="22.57421875" style="1" customWidth="1"/>
    <col min="13" max="13" width="16.57421875" style="2" bestFit="1" customWidth="1"/>
    <col min="14" max="14" width="13.7109375" style="3" customWidth="1"/>
    <col min="15" max="15" width="14.28125" style="128" bestFit="1" customWidth="1"/>
    <col min="16" max="16" width="10.8515625" style="4" bestFit="1" customWidth="1"/>
    <col min="17" max="17" width="9.00390625" style="1" customWidth="1"/>
    <col min="18" max="18" width="10.28125" style="5" bestFit="1" customWidth="1"/>
    <col min="19" max="19" width="14.421875" style="6" customWidth="1"/>
    <col min="20" max="20" width="10.57421875" style="7" bestFit="1" customWidth="1"/>
    <col min="21" max="21" width="9.140625" style="8" bestFit="1" customWidth="1"/>
    <col min="22" max="22" width="9.00390625" style="9" customWidth="1"/>
    <col min="23" max="23" width="16.421875" style="6" customWidth="1"/>
    <col min="24" max="24" width="11.421875" style="8" bestFit="1" customWidth="1"/>
    <col min="25" max="25" width="12.140625" style="10" customWidth="1"/>
    <col min="26" max="26" width="12.57421875" style="11" customWidth="1"/>
    <col min="27" max="27" width="10.421875" style="12" bestFit="1" customWidth="1"/>
    <col min="28" max="28" width="9.140625" style="13" bestFit="1" customWidth="1"/>
    <col min="29" max="29" width="5.140625" style="27" customWidth="1"/>
    <col min="30" max="30" width="10.00390625" style="5" customWidth="1"/>
    <col min="31" max="31" width="12.28125" style="5" customWidth="1"/>
    <col min="32" max="32" width="12.28125" style="1" customWidth="1"/>
    <col min="33" max="16384" width="9.00390625" style="1" customWidth="1"/>
  </cols>
  <sheetData>
    <row r="1" spans="1:32" s="5" customFormat="1" ht="63" customHeight="1">
      <c r="A1" s="190" t="s">
        <v>46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3"/>
      <c r="O1" s="128"/>
      <c r="P1" s="4"/>
      <c r="Q1" s="1"/>
      <c r="S1" s="6"/>
      <c r="T1" s="7"/>
      <c r="U1" s="8"/>
      <c r="V1" s="9"/>
      <c r="W1" s="6"/>
      <c r="X1" s="8"/>
      <c r="Y1" s="10"/>
      <c r="Z1" s="11"/>
      <c r="AA1" s="12"/>
      <c r="AB1" s="13"/>
      <c r="AC1" s="14"/>
      <c r="AF1" s="1"/>
    </row>
    <row r="2" spans="1:32" s="5" customFormat="1" ht="18" customHeight="1">
      <c r="A2" s="189" t="s">
        <v>58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3"/>
      <c r="O2" s="128"/>
      <c r="P2" s="4"/>
      <c r="Q2" s="1"/>
      <c r="S2" s="6"/>
      <c r="T2" s="7"/>
      <c r="U2" s="8"/>
      <c r="V2" s="9"/>
      <c r="W2" s="6"/>
      <c r="X2" s="8"/>
      <c r="Y2" s="10"/>
      <c r="Z2" s="11"/>
      <c r="AA2" s="12"/>
      <c r="AB2" s="13"/>
      <c r="AC2" s="14"/>
      <c r="AF2" s="1"/>
    </row>
    <row r="3" spans="1:32" s="5" customFormat="1" ht="21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67" t="s">
        <v>44</v>
      </c>
      <c r="M3" s="167" t="s">
        <v>47</v>
      </c>
      <c r="N3" s="3"/>
      <c r="O3" s="128"/>
      <c r="P3" s="4"/>
      <c r="Q3" s="1"/>
      <c r="S3" s="6"/>
      <c r="T3" s="7"/>
      <c r="U3" s="8"/>
      <c r="V3" s="9"/>
      <c r="W3" s="6"/>
      <c r="X3" s="8"/>
      <c r="Y3" s="10"/>
      <c r="Z3" s="11"/>
      <c r="AA3" s="12"/>
      <c r="AB3" s="13"/>
      <c r="AC3" s="14"/>
      <c r="AF3" s="1"/>
    </row>
    <row r="4" spans="1:32" s="5" customFormat="1" ht="21" customHeight="1" thickBot="1">
      <c r="A4" s="148" t="s">
        <v>48</v>
      </c>
      <c r="B4" s="45"/>
      <c r="C4" s="45"/>
      <c r="D4" s="45"/>
      <c r="E4" s="149" t="s">
        <v>9</v>
      </c>
      <c r="F4" s="45"/>
      <c r="G4" s="45"/>
      <c r="H4" s="46"/>
      <c r="I4" s="45"/>
      <c r="J4" s="45"/>
      <c r="K4" s="45"/>
      <c r="L4" s="150">
        <f ca="1">NOW()</f>
        <v>44256.88803229167</v>
      </c>
      <c r="M4" s="150">
        <v>44316</v>
      </c>
      <c r="N4" s="3"/>
      <c r="O4" s="128"/>
      <c r="P4" s="4"/>
      <c r="Q4" s="1"/>
      <c r="S4" s="6"/>
      <c r="T4" s="7"/>
      <c r="U4" s="8"/>
      <c r="V4" s="9"/>
      <c r="W4" s="6"/>
      <c r="X4" s="8"/>
      <c r="Y4" s="10"/>
      <c r="Z4" s="11"/>
      <c r="AA4" s="12"/>
      <c r="AB4" s="13"/>
      <c r="AF4" s="1"/>
    </row>
    <row r="5" spans="1:32" s="5" customFormat="1" ht="26.25" customHeight="1" thickBot="1" thickTop="1">
      <c r="A5" s="32" t="s">
        <v>0</v>
      </c>
      <c r="B5" s="33" t="s">
        <v>13</v>
      </c>
      <c r="C5" s="34" t="s">
        <v>27</v>
      </c>
      <c r="D5" s="35" t="s">
        <v>1</v>
      </c>
      <c r="E5" s="36" t="s">
        <v>10</v>
      </c>
      <c r="F5" s="37" t="s">
        <v>26</v>
      </c>
      <c r="G5" s="38" t="s">
        <v>2</v>
      </c>
      <c r="H5" s="39" t="s">
        <v>11</v>
      </c>
      <c r="I5" s="40" t="s">
        <v>4</v>
      </c>
      <c r="J5" s="41" t="s">
        <v>5</v>
      </c>
      <c r="K5" s="42" t="s">
        <v>3</v>
      </c>
      <c r="L5" s="43" t="s">
        <v>4</v>
      </c>
      <c r="M5" s="44" t="s">
        <v>6</v>
      </c>
      <c r="N5" s="19"/>
      <c r="O5" s="129"/>
      <c r="P5" s="20"/>
      <c r="Q5" s="1"/>
      <c r="R5" s="21"/>
      <c r="S5" s="19"/>
      <c r="T5" s="22"/>
      <c r="U5" s="23"/>
      <c r="V5" s="24"/>
      <c r="W5" s="6"/>
      <c r="X5" s="8"/>
      <c r="Y5" s="10"/>
      <c r="Z5" s="11"/>
      <c r="AA5" s="12"/>
      <c r="AB5" s="13"/>
      <c r="AF5" s="1"/>
    </row>
    <row r="6" spans="1:32" s="5" customFormat="1" ht="19.5">
      <c r="A6" s="142" t="s">
        <v>14</v>
      </c>
      <c r="B6" s="132" t="s">
        <v>38</v>
      </c>
      <c r="C6" s="133">
        <v>120000</v>
      </c>
      <c r="D6" s="134">
        <v>44296</v>
      </c>
      <c r="E6" s="29">
        <f>'2021年03月分'!M6</f>
        <v>467890</v>
      </c>
      <c r="F6" s="92">
        <f>E6-SUM(C6:C10)</f>
        <v>347890</v>
      </c>
      <c r="G6" s="151">
        <v>44311</v>
      </c>
      <c r="H6" s="155">
        <v>380000</v>
      </c>
      <c r="I6" s="156" t="s">
        <v>61</v>
      </c>
      <c r="J6" s="162"/>
      <c r="K6" s="163"/>
      <c r="L6" s="156"/>
      <c r="M6" s="104">
        <f>F6+SUM(H6:H10)-SUM(K6:K10)</f>
        <v>727890</v>
      </c>
      <c r="N6" s="19"/>
      <c r="O6" s="145"/>
      <c r="P6" s="20"/>
      <c r="Q6" s="1"/>
      <c r="R6" s="21"/>
      <c r="S6" s="19"/>
      <c r="T6" s="22"/>
      <c r="U6" s="23"/>
      <c r="V6" s="24"/>
      <c r="W6" s="6"/>
      <c r="X6" s="8"/>
      <c r="Y6" s="10"/>
      <c r="Z6" s="11"/>
      <c r="AA6" s="12"/>
      <c r="AB6" s="13"/>
      <c r="AF6" s="1"/>
    </row>
    <row r="7" spans="1:32" s="5" customFormat="1" ht="18.75">
      <c r="A7" s="143"/>
      <c r="B7" s="135"/>
      <c r="C7" s="136"/>
      <c r="D7" s="137">
        <v>44312</v>
      </c>
      <c r="E7" s="31"/>
      <c r="F7" s="93"/>
      <c r="G7" s="151"/>
      <c r="H7" s="154"/>
      <c r="I7" s="157" t="s">
        <v>12</v>
      </c>
      <c r="J7" s="161"/>
      <c r="K7" s="164"/>
      <c r="L7" s="158"/>
      <c r="M7" s="105"/>
      <c r="N7" s="19"/>
      <c r="O7" s="129"/>
      <c r="P7" s="20"/>
      <c r="Q7" s="1"/>
      <c r="R7" s="21"/>
      <c r="S7" s="19"/>
      <c r="T7" s="22"/>
      <c r="U7" s="23"/>
      <c r="V7" s="24"/>
      <c r="W7" s="6"/>
      <c r="X7" s="8"/>
      <c r="Y7" s="10"/>
      <c r="Z7" s="11"/>
      <c r="AA7" s="12"/>
      <c r="AB7" s="13"/>
      <c r="AF7" s="1"/>
    </row>
    <row r="8" spans="1:32" s="5" customFormat="1" ht="18.75">
      <c r="A8" s="143"/>
      <c r="B8" s="138" t="s">
        <v>20</v>
      </c>
      <c r="C8" s="136"/>
      <c r="D8" s="137"/>
      <c r="E8" s="31"/>
      <c r="F8" s="93"/>
      <c r="G8" s="151"/>
      <c r="H8" s="154"/>
      <c r="I8" s="158"/>
      <c r="J8" s="161"/>
      <c r="K8" s="164"/>
      <c r="L8" s="158"/>
      <c r="M8" s="105"/>
      <c r="N8" s="19"/>
      <c r="O8" s="129"/>
      <c r="P8" s="20"/>
      <c r="Q8" s="1"/>
      <c r="R8" s="21"/>
      <c r="S8" s="19"/>
      <c r="T8" s="22"/>
      <c r="U8" s="23"/>
      <c r="V8" s="24"/>
      <c r="W8" s="6"/>
      <c r="X8" s="8"/>
      <c r="Y8" s="10"/>
      <c r="Z8" s="11"/>
      <c r="AA8" s="12"/>
      <c r="AB8" s="13"/>
      <c r="AF8" s="1"/>
    </row>
    <row r="9" spans="1:32" s="5" customFormat="1" ht="18.75">
      <c r="A9" s="143"/>
      <c r="B9" s="138" t="s">
        <v>21</v>
      </c>
      <c r="C9" s="136"/>
      <c r="D9" s="137"/>
      <c r="E9" s="31"/>
      <c r="F9" s="93"/>
      <c r="G9" s="151"/>
      <c r="H9" s="154"/>
      <c r="I9" s="158"/>
      <c r="J9" s="161"/>
      <c r="K9" s="164"/>
      <c r="L9" s="158"/>
      <c r="M9" s="105"/>
      <c r="N9" s="19"/>
      <c r="O9" s="129"/>
      <c r="P9" s="20"/>
      <c r="Q9" s="1"/>
      <c r="R9" s="21"/>
      <c r="S9" s="19"/>
      <c r="T9" s="22"/>
      <c r="U9" s="23"/>
      <c r="V9" s="24"/>
      <c r="W9" s="6"/>
      <c r="X9" s="8"/>
      <c r="Y9" s="10"/>
      <c r="Z9" s="11"/>
      <c r="AA9" s="12"/>
      <c r="AB9" s="13"/>
      <c r="AF9" s="1"/>
    </row>
    <row r="10" spans="1:32" s="5" customFormat="1" ht="19.5" thickBot="1">
      <c r="A10" s="144"/>
      <c r="B10" s="139"/>
      <c r="C10" s="140"/>
      <c r="D10" s="141"/>
      <c r="E10" s="30"/>
      <c r="F10" s="94"/>
      <c r="G10" s="152"/>
      <c r="H10" s="153"/>
      <c r="I10" s="159"/>
      <c r="J10" s="160"/>
      <c r="K10" s="165"/>
      <c r="L10" s="166"/>
      <c r="M10" s="106"/>
      <c r="N10" s="19"/>
      <c r="O10" s="129"/>
      <c r="P10" s="20"/>
      <c r="Q10" s="1"/>
      <c r="R10" s="21"/>
      <c r="S10" s="19"/>
      <c r="T10" s="22"/>
      <c r="U10" s="23"/>
      <c r="V10" s="24"/>
      <c r="W10" s="6"/>
      <c r="X10" s="8"/>
      <c r="Y10" s="10"/>
      <c r="Z10" s="11"/>
      <c r="AA10" s="12"/>
      <c r="AB10" s="13"/>
      <c r="AF10" s="1"/>
    </row>
    <row r="11" spans="1:32" s="5" customFormat="1" ht="18.75">
      <c r="A11" s="142" t="s">
        <v>15</v>
      </c>
      <c r="B11" s="132" t="s">
        <v>34</v>
      </c>
      <c r="C11" s="133">
        <v>10000</v>
      </c>
      <c r="D11" s="134">
        <v>44312</v>
      </c>
      <c r="E11" s="29">
        <f>'2021年03月分'!M11</f>
        <v>66000</v>
      </c>
      <c r="F11" s="92">
        <f>E11-SUM(C11:C15)</f>
        <v>56000</v>
      </c>
      <c r="G11" s="151">
        <v>44312</v>
      </c>
      <c r="H11" s="155">
        <v>28000</v>
      </c>
      <c r="I11" s="156" t="s">
        <v>29</v>
      </c>
      <c r="J11" s="162"/>
      <c r="K11" s="163"/>
      <c r="L11" s="156"/>
      <c r="M11" s="104">
        <f>F11+SUM(H11:H15)-SUM(K11:K15)</f>
        <v>84000</v>
      </c>
      <c r="N11" s="19"/>
      <c r="O11" s="129"/>
      <c r="P11" s="20"/>
      <c r="Q11" s="1"/>
      <c r="R11" s="21"/>
      <c r="S11" s="19"/>
      <c r="T11" s="22"/>
      <c r="U11" s="23"/>
      <c r="V11" s="24"/>
      <c r="W11" s="6"/>
      <c r="X11" s="8"/>
      <c r="Y11" s="10"/>
      <c r="Z11" s="11"/>
      <c r="AA11" s="12"/>
      <c r="AB11" s="13"/>
      <c r="AF11" s="1"/>
    </row>
    <row r="12" spans="1:32" s="5" customFormat="1" ht="18.75">
      <c r="A12" s="143"/>
      <c r="B12" s="135" t="s">
        <v>22</v>
      </c>
      <c r="C12" s="136"/>
      <c r="D12" s="137"/>
      <c r="E12" s="31"/>
      <c r="F12" s="93"/>
      <c r="G12" s="151"/>
      <c r="H12" s="154"/>
      <c r="I12" s="158"/>
      <c r="J12" s="161"/>
      <c r="K12" s="164"/>
      <c r="L12" s="158"/>
      <c r="M12" s="105"/>
      <c r="N12" s="19"/>
      <c r="O12" s="129"/>
      <c r="P12" s="20"/>
      <c r="Q12" s="1"/>
      <c r="R12" s="21"/>
      <c r="S12" s="19"/>
      <c r="T12" s="22"/>
      <c r="U12" s="23"/>
      <c r="V12" s="24"/>
      <c r="W12" s="6"/>
      <c r="X12" s="8"/>
      <c r="Y12" s="10"/>
      <c r="Z12" s="11"/>
      <c r="AA12" s="12"/>
      <c r="AB12" s="13"/>
      <c r="AF12" s="1"/>
    </row>
    <row r="13" spans="1:32" s="5" customFormat="1" ht="18.75">
      <c r="A13" s="143"/>
      <c r="B13" s="135"/>
      <c r="C13" s="136"/>
      <c r="D13" s="137"/>
      <c r="E13" s="31"/>
      <c r="F13" s="93"/>
      <c r="G13" s="151"/>
      <c r="H13" s="154"/>
      <c r="I13" s="158"/>
      <c r="J13" s="161"/>
      <c r="K13" s="164"/>
      <c r="L13" s="158"/>
      <c r="M13" s="105"/>
      <c r="N13" s="19"/>
      <c r="O13" s="129"/>
      <c r="P13" s="20"/>
      <c r="Q13" s="1"/>
      <c r="R13" s="21"/>
      <c r="S13" s="19"/>
      <c r="T13" s="22"/>
      <c r="U13" s="23"/>
      <c r="V13" s="24"/>
      <c r="W13" s="6"/>
      <c r="X13" s="8"/>
      <c r="Y13" s="10"/>
      <c r="Z13" s="11"/>
      <c r="AA13" s="12"/>
      <c r="AB13" s="13"/>
      <c r="AF13" s="1"/>
    </row>
    <row r="14" spans="1:32" s="5" customFormat="1" ht="18.75">
      <c r="A14" s="143"/>
      <c r="B14" s="135"/>
      <c r="C14" s="136"/>
      <c r="D14" s="137"/>
      <c r="E14" s="31"/>
      <c r="F14" s="93"/>
      <c r="G14" s="151"/>
      <c r="H14" s="154"/>
      <c r="I14" s="158"/>
      <c r="J14" s="161"/>
      <c r="K14" s="164"/>
      <c r="L14" s="158"/>
      <c r="M14" s="105"/>
      <c r="N14" s="19"/>
      <c r="O14" s="129"/>
      <c r="P14" s="20"/>
      <c r="Q14" s="1"/>
      <c r="R14" s="21"/>
      <c r="S14" s="19"/>
      <c r="T14" s="22"/>
      <c r="U14" s="23"/>
      <c r="V14" s="24"/>
      <c r="W14" s="6"/>
      <c r="X14" s="8"/>
      <c r="Y14" s="10"/>
      <c r="Z14" s="11"/>
      <c r="AA14" s="12"/>
      <c r="AB14" s="13"/>
      <c r="AF14" s="1"/>
    </row>
    <row r="15" spans="1:32" s="5" customFormat="1" ht="19.5" thickBot="1">
      <c r="A15" s="144"/>
      <c r="B15" s="139"/>
      <c r="C15" s="140"/>
      <c r="D15" s="141"/>
      <c r="E15" s="30"/>
      <c r="F15" s="94"/>
      <c r="G15" s="152"/>
      <c r="H15" s="153"/>
      <c r="I15" s="159"/>
      <c r="J15" s="160"/>
      <c r="K15" s="165"/>
      <c r="L15" s="166"/>
      <c r="M15" s="106"/>
      <c r="N15" s="19"/>
      <c r="O15" s="129"/>
      <c r="P15" s="20"/>
      <c r="Q15" s="1"/>
      <c r="R15" s="21"/>
      <c r="S15" s="19"/>
      <c r="T15" s="22"/>
      <c r="U15" s="23"/>
      <c r="V15" s="24"/>
      <c r="W15" s="6"/>
      <c r="X15" s="8"/>
      <c r="Y15" s="10"/>
      <c r="Z15" s="11"/>
      <c r="AA15" s="12"/>
      <c r="AB15" s="13"/>
      <c r="AF15" s="1"/>
    </row>
    <row r="16" spans="1:32" s="5" customFormat="1" ht="18.75">
      <c r="A16" s="142" t="s">
        <v>16</v>
      </c>
      <c r="B16" s="132" t="s">
        <v>19</v>
      </c>
      <c r="C16" s="133">
        <v>10000</v>
      </c>
      <c r="D16" s="134">
        <v>44311</v>
      </c>
      <c r="E16" s="29">
        <f>'2021年03月分'!M16</f>
        <v>0</v>
      </c>
      <c r="F16" s="92">
        <f>E16-SUM(C16:C20)</f>
        <v>-10000</v>
      </c>
      <c r="G16" s="151"/>
      <c r="H16" s="155"/>
      <c r="I16" s="156"/>
      <c r="J16" s="162"/>
      <c r="K16" s="163"/>
      <c r="L16" s="156"/>
      <c r="M16" s="104">
        <f>F16+SUM(H16:H20)-SUM(K16:K20)</f>
        <v>-10000</v>
      </c>
      <c r="N16" s="19"/>
      <c r="O16" s="129"/>
      <c r="P16" s="20"/>
      <c r="Q16" s="1"/>
      <c r="R16" s="21"/>
      <c r="S16" s="19"/>
      <c r="T16" s="22"/>
      <c r="U16" s="23"/>
      <c r="V16" s="24"/>
      <c r="W16" s="6"/>
      <c r="X16" s="8"/>
      <c r="Y16" s="10"/>
      <c r="Z16" s="11"/>
      <c r="AA16" s="12"/>
      <c r="AB16" s="13"/>
      <c r="AF16" s="1"/>
    </row>
    <row r="17" spans="1:32" s="5" customFormat="1" ht="18.75">
      <c r="A17" s="143"/>
      <c r="B17" s="135" t="s">
        <v>23</v>
      </c>
      <c r="C17" s="136"/>
      <c r="D17" s="137"/>
      <c r="E17" s="31"/>
      <c r="F17" s="93"/>
      <c r="G17" s="151"/>
      <c r="H17" s="154"/>
      <c r="I17" s="158"/>
      <c r="J17" s="161"/>
      <c r="K17" s="164"/>
      <c r="L17" s="158"/>
      <c r="M17" s="105"/>
      <c r="N17" s="19"/>
      <c r="O17" s="129"/>
      <c r="P17" s="20"/>
      <c r="Q17" s="1"/>
      <c r="R17" s="21"/>
      <c r="S17" s="19"/>
      <c r="T17" s="22"/>
      <c r="U17" s="23"/>
      <c r="V17" s="24"/>
      <c r="W17" s="6"/>
      <c r="X17" s="8"/>
      <c r="Y17" s="10"/>
      <c r="Z17" s="11"/>
      <c r="AA17" s="12"/>
      <c r="AB17" s="13"/>
      <c r="AF17" s="1"/>
    </row>
    <row r="18" spans="1:32" s="5" customFormat="1" ht="18.75">
      <c r="A18" s="143"/>
      <c r="B18" s="135"/>
      <c r="C18" s="136"/>
      <c r="D18" s="137"/>
      <c r="E18" s="31"/>
      <c r="F18" s="93"/>
      <c r="G18" s="151"/>
      <c r="H18" s="154"/>
      <c r="I18" s="158"/>
      <c r="J18" s="161"/>
      <c r="K18" s="164"/>
      <c r="L18" s="158"/>
      <c r="M18" s="105"/>
      <c r="N18" s="19"/>
      <c r="O18" s="129"/>
      <c r="P18" s="20"/>
      <c r="Q18" s="1"/>
      <c r="R18" s="21"/>
      <c r="S18" s="19"/>
      <c r="T18" s="22"/>
      <c r="U18" s="23"/>
      <c r="V18" s="24"/>
      <c r="W18" s="6"/>
      <c r="X18" s="8"/>
      <c r="Y18" s="10"/>
      <c r="Z18" s="11"/>
      <c r="AA18" s="12"/>
      <c r="AB18" s="13"/>
      <c r="AF18" s="1"/>
    </row>
    <row r="19" spans="1:29" ht="18.75">
      <c r="A19" s="143"/>
      <c r="B19" s="135"/>
      <c r="C19" s="136"/>
      <c r="D19" s="137"/>
      <c r="E19" s="31"/>
      <c r="F19" s="93"/>
      <c r="G19" s="151"/>
      <c r="H19" s="154"/>
      <c r="I19" s="158"/>
      <c r="J19" s="161"/>
      <c r="K19" s="164"/>
      <c r="L19" s="158"/>
      <c r="M19" s="105"/>
      <c r="N19" s="19"/>
      <c r="O19" s="129"/>
      <c r="P19" s="20"/>
      <c r="R19" s="21"/>
      <c r="S19" s="19"/>
      <c r="T19" s="22"/>
      <c r="U19" s="23"/>
      <c r="V19" s="24"/>
      <c r="AC19" s="5"/>
    </row>
    <row r="20" spans="1:29" ht="19.5" thickBot="1">
      <c r="A20" s="144"/>
      <c r="B20" s="139"/>
      <c r="C20" s="140"/>
      <c r="D20" s="141"/>
      <c r="E20" s="30"/>
      <c r="F20" s="94"/>
      <c r="G20" s="152"/>
      <c r="H20" s="153"/>
      <c r="I20" s="159"/>
      <c r="J20" s="160"/>
      <c r="K20" s="165"/>
      <c r="L20" s="166"/>
      <c r="M20" s="106"/>
      <c r="N20" s="19"/>
      <c r="O20" s="129"/>
      <c r="P20" s="20"/>
      <c r="R20" s="21"/>
      <c r="S20" s="19"/>
      <c r="T20" s="22"/>
      <c r="U20" s="23"/>
      <c r="V20" s="24"/>
      <c r="AC20" s="5"/>
    </row>
    <row r="21" spans="1:29" ht="18.75">
      <c r="A21" s="142" t="s">
        <v>17</v>
      </c>
      <c r="B21" s="132" t="s">
        <v>32</v>
      </c>
      <c r="C21" s="133"/>
      <c r="D21" s="134">
        <v>44296</v>
      </c>
      <c r="E21" s="29">
        <f>'2021年03月分'!M21</f>
        <v>177000</v>
      </c>
      <c r="F21" s="92">
        <f>E21-SUM(C21:C25)</f>
        <v>129000</v>
      </c>
      <c r="G21" s="151">
        <v>44311</v>
      </c>
      <c r="H21" s="155"/>
      <c r="I21" s="156"/>
      <c r="J21" s="162"/>
      <c r="K21" s="163"/>
      <c r="L21" s="156"/>
      <c r="M21" s="104">
        <f>F21+SUM(H21:H25)-SUM(K21:K25)</f>
        <v>129000</v>
      </c>
      <c r="N21" s="19"/>
      <c r="O21" s="129"/>
      <c r="P21" s="20"/>
      <c r="R21" s="21"/>
      <c r="S21" s="19"/>
      <c r="T21" s="22"/>
      <c r="U21" s="23"/>
      <c r="V21" s="24"/>
      <c r="AC21" s="5"/>
    </row>
    <row r="22" spans="1:29" ht="18.75">
      <c r="A22" s="143"/>
      <c r="B22" s="135" t="s">
        <v>39</v>
      </c>
      <c r="C22" s="136">
        <v>48000</v>
      </c>
      <c r="D22" s="137">
        <v>44311</v>
      </c>
      <c r="E22" s="31"/>
      <c r="F22" s="93"/>
      <c r="G22" s="151"/>
      <c r="H22" s="154"/>
      <c r="I22" s="158"/>
      <c r="J22" s="161"/>
      <c r="K22" s="164"/>
      <c r="L22" s="158"/>
      <c r="M22" s="105"/>
      <c r="N22" s="19"/>
      <c r="O22" s="129"/>
      <c r="P22" s="20"/>
      <c r="R22" s="21"/>
      <c r="S22" s="19"/>
      <c r="T22" s="22"/>
      <c r="U22" s="23"/>
      <c r="V22" s="24"/>
      <c r="AC22" s="5"/>
    </row>
    <row r="23" spans="1:29" ht="18.75">
      <c r="A23" s="143"/>
      <c r="B23" s="135" t="s">
        <v>25</v>
      </c>
      <c r="C23" s="136"/>
      <c r="D23" s="137"/>
      <c r="E23" s="31"/>
      <c r="F23" s="93"/>
      <c r="G23" s="151"/>
      <c r="H23" s="154"/>
      <c r="I23" s="158"/>
      <c r="J23" s="161"/>
      <c r="K23" s="164"/>
      <c r="L23" s="158"/>
      <c r="M23" s="105"/>
      <c r="N23" s="19"/>
      <c r="O23" s="129"/>
      <c r="P23" s="20"/>
      <c r="R23" s="21"/>
      <c r="S23" s="19"/>
      <c r="T23" s="22"/>
      <c r="U23" s="23"/>
      <c r="V23" s="24"/>
      <c r="AC23" s="5"/>
    </row>
    <row r="24" spans="1:29" ht="18.75">
      <c r="A24" s="143"/>
      <c r="B24" s="135"/>
      <c r="C24" s="136"/>
      <c r="D24" s="137"/>
      <c r="E24" s="31"/>
      <c r="F24" s="93"/>
      <c r="G24" s="151"/>
      <c r="H24" s="154"/>
      <c r="I24" s="158"/>
      <c r="J24" s="161"/>
      <c r="K24" s="164"/>
      <c r="L24" s="158"/>
      <c r="M24" s="105"/>
      <c r="N24" s="19"/>
      <c r="O24" s="129"/>
      <c r="P24" s="20"/>
      <c r="R24" s="21"/>
      <c r="S24" s="19"/>
      <c r="T24" s="22"/>
      <c r="U24" s="23"/>
      <c r="V24" s="24"/>
      <c r="AC24" s="5"/>
    </row>
    <row r="25" spans="1:29" ht="19.5" thickBot="1">
      <c r="A25" s="144"/>
      <c r="B25" s="139"/>
      <c r="C25" s="140"/>
      <c r="D25" s="141"/>
      <c r="E25" s="30"/>
      <c r="F25" s="94"/>
      <c r="G25" s="152"/>
      <c r="H25" s="153"/>
      <c r="I25" s="159"/>
      <c r="J25" s="160"/>
      <c r="K25" s="165"/>
      <c r="L25" s="166"/>
      <c r="M25" s="106"/>
      <c r="N25" s="19"/>
      <c r="O25" s="129"/>
      <c r="P25" s="20"/>
      <c r="R25" s="21"/>
      <c r="S25" s="19"/>
      <c r="T25" s="22"/>
      <c r="U25" s="23"/>
      <c r="V25" s="24"/>
      <c r="AC25" s="5"/>
    </row>
    <row r="26" spans="1:29" ht="18.75">
      <c r="A26" s="142" t="s">
        <v>18</v>
      </c>
      <c r="B26" s="132" t="s">
        <v>24</v>
      </c>
      <c r="C26" s="133">
        <v>8500</v>
      </c>
      <c r="D26" s="134">
        <v>44308</v>
      </c>
      <c r="E26" s="29">
        <f>'2021年03月分'!M26</f>
        <v>3000</v>
      </c>
      <c r="F26" s="92">
        <f>E26-SUM(C26:C30)</f>
        <v>-5500</v>
      </c>
      <c r="G26" s="151"/>
      <c r="H26" s="155"/>
      <c r="I26" s="156"/>
      <c r="J26" s="162"/>
      <c r="K26" s="163"/>
      <c r="L26" s="156"/>
      <c r="M26" s="104">
        <f>F26+SUM(H26:H30)-SUM(K26:K30)</f>
        <v>-5500</v>
      </c>
      <c r="N26" s="19"/>
      <c r="O26" s="129"/>
      <c r="P26" s="20"/>
      <c r="R26" s="21"/>
      <c r="S26" s="19"/>
      <c r="T26" s="22"/>
      <c r="U26" s="23"/>
      <c r="V26" s="24"/>
      <c r="AC26" s="5"/>
    </row>
    <row r="27" spans="1:29" ht="18.75">
      <c r="A27" s="143"/>
      <c r="B27" s="135" t="s">
        <v>22</v>
      </c>
      <c r="C27" s="136"/>
      <c r="D27" s="137"/>
      <c r="E27" s="31"/>
      <c r="F27" s="93"/>
      <c r="G27" s="151"/>
      <c r="H27" s="154"/>
      <c r="I27" s="158"/>
      <c r="J27" s="161"/>
      <c r="K27" s="164"/>
      <c r="L27" s="158"/>
      <c r="M27" s="105"/>
      <c r="N27" s="19"/>
      <c r="O27" s="129"/>
      <c r="P27" s="20"/>
      <c r="R27" s="21"/>
      <c r="S27" s="19"/>
      <c r="T27" s="22"/>
      <c r="U27" s="23"/>
      <c r="V27" s="24"/>
      <c r="AC27" s="5"/>
    </row>
    <row r="28" spans="1:29" ht="18.75">
      <c r="A28" s="143"/>
      <c r="B28" s="135"/>
      <c r="C28" s="136"/>
      <c r="D28" s="137"/>
      <c r="E28" s="31"/>
      <c r="F28" s="93"/>
      <c r="G28" s="151"/>
      <c r="H28" s="154"/>
      <c r="I28" s="158"/>
      <c r="J28" s="161"/>
      <c r="K28" s="164"/>
      <c r="L28" s="158"/>
      <c r="M28" s="105"/>
      <c r="N28" s="19"/>
      <c r="O28" s="129"/>
      <c r="P28" s="20"/>
      <c r="R28" s="21"/>
      <c r="S28" s="19"/>
      <c r="T28" s="22"/>
      <c r="U28" s="23"/>
      <c r="V28" s="24"/>
      <c r="AC28" s="5"/>
    </row>
    <row r="29" spans="1:29" ht="18.75">
      <c r="A29" s="143"/>
      <c r="B29" s="135"/>
      <c r="C29" s="136"/>
      <c r="D29" s="137"/>
      <c r="E29" s="31"/>
      <c r="F29" s="93"/>
      <c r="G29" s="151"/>
      <c r="H29" s="154"/>
      <c r="I29" s="158"/>
      <c r="J29" s="161"/>
      <c r="K29" s="164"/>
      <c r="L29" s="158"/>
      <c r="M29" s="105"/>
      <c r="N29" s="19"/>
      <c r="O29" s="129"/>
      <c r="P29" s="20"/>
      <c r="R29" s="21"/>
      <c r="S29" s="19"/>
      <c r="T29" s="22"/>
      <c r="U29" s="23"/>
      <c r="V29" s="24"/>
      <c r="AC29" s="5"/>
    </row>
    <row r="30" spans="1:29" ht="19.5" thickBot="1">
      <c r="A30" s="144"/>
      <c r="B30" s="139"/>
      <c r="C30" s="140"/>
      <c r="D30" s="141"/>
      <c r="E30" s="30"/>
      <c r="F30" s="94"/>
      <c r="G30" s="152"/>
      <c r="H30" s="153"/>
      <c r="I30" s="159"/>
      <c r="J30" s="160"/>
      <c r="K30" s="165"/>
      <c r="L30" s="166"/>
      <c r="M30" s="106"/>
      <c r="N30" s="19"/>
      <c r="O30" s="129"/>
      <c r="P30" s="20"/>
      <c r="R30" s="21"/>
      <c r="S30" s="19"/>
      <c r="T30" s="22"/>
      <c r="U30" s="23"/>
      <c r="V30" s="24"/>
      <c r="AC30" s="5"/>
    </row>
    <row r="31" spans="1:31" s="114" customFormat="1" ht="24" customHeight="1" thickBot="1">
      <c r="A31" s="184" t="s">
        <v>28</v>
      </c>
      <c r="B31" s="185"/>
      <c r="C31" s="185"/>
      <c r="D31" s="186"/>
      <c r="E31" s="168">
        <f>'2021年03月分'!M31</f>
        <v>80000</v>
      </c>
      <c r="F31" s="111"/>
      <c r="G31" s="187">
        <f ca="1">NOW()</f>
        <v>44256.88803229167</v>
      </c>
      <c r="H31" s="188"/>
      <c r="I31" s="188"/>
      <c r="J31" s="188"/>
      <c r="K31" s="188"/>
      <c r="L31" s="126" t="s">
        <v>30</v>
      </c>
      <c r="M31" s="112">
        <v>80000</v>
      </c>
      <c r="N31" s="19"/>
      <c r="O31" s="129"/>
      <c r="P31" s="113"/>
      <c r="R31" s="115"/>
      <c r="S31" s="19"/>
      <c r="T31" s="22"/>
      <c r="U31" s="116"/>
      <c r="V31" s="117"/>
      <c r="W31" s="118"/>
      <c r="X31" s="119"/>
      <c r="Y31" s="120"/>
      <c r="Z31" s="121"/>
      <c r="AA31" s="122"/>
      <c r="AB31" s="123"/>
      <c r="AC31" s="124"/>
      <c r="AD31" s="124"/>
      <c r="AE31" s="124"/>
    </row>
    <row r="32" spans="1:31" s="76" customFormat="1" ht="39" customHeight="1" thickBot="1">
      <c r="A32" s="109" t="s">
        <v>7</v>
      </c>
      <c r="B32" s="73"/>
      <c r="C32" s="87">
        <f>SUM(C6:C31)</f>
        <v>196500</v>
      </c>
      <c r="D32" s="74"/>
      <c r="E32" s="108">
        <f>SUM(E6:E31)</f>
        <v>793890</v>
      </c>
      <c r="F32" s="95">
        <f>SUM(F6:F31)</f>
        <v>517390</v>
      </c>
      <c r="G32" s="88"/>
      <c r="H32" s="99"/>
      <c r="I32" s="89"/>
      <c r="J32" s="90"/>
      <c r="K32" s="103"/>
      <c r="L32" s="91"/>
      <c r="M32" s="107">
        <f>SUM(M6:M31)</f>
        <v>1005390</v>
      </c>
      <c r="N32" s="71"/>
      <c r="O32" s="130"/>
      <c r="P32" s="75"/>
      <c r="R32" s="77"/>
      <c r="S32" s="71"/>
      <c r="T32" s="72"/>
      <c r="U32" s="78"/>
      <c r="V32" s="79"/>
      <c r="W32" s="80"/>
      <c r="X32" s="81"/>
      <c r="Y32" s="82"/>
      <c r="Z32" s="83"/>
      <c r="AA32" s="84"/>
      <c r="AB32" s="85"/>
      <c r="AC32" s="86"/>
      <c r="AD32" s="86"/>
      <c r="AE32" s="86"/>
    </row>
    <row r="33" spans="5:29" ht="22.5" customHeight="1">
      <c r="E33" s="15"/>
      <c r="G33" s="17"/>
      <c r="H33" s="18"/>
      <c r="I33" s="16"/>
      <c r="L33" s="25"/>
      <c r="M33" s="26"/>
      <c r="N33" s="19"/>
      <c r="O33" s="129"/>
      <c r="P33" s="20"/>
      <c r="R33" s="21"/>
      <c r="S33" s="19"/>
      <c r="T33" s="22"/>
      <c r="U33" s="23"/>
      <c r="V33" s="24"/>
      <c r="AC33" s="5"/>
    </row>
  </sheetData>
  <sheetProtection sheet="1" objects="1" scenarios="1"/>
  <mergeCells count="4">
    <mergeCell ref="A1:M1"/>
    <mergeCell ref="A31:D31"/>
    <mergeCell ref="G31:K31"/>
    <mergeCell ref="A2:M2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12.57421875" style="1" customWidth="1"/>
    <col min="2" max="2" width="32.57421875" style="1" customWidth="1"/>
    <col min="3" max="3" width="10.28125" style="1" bestFit="1" customWidth="1"/>
    <col min="4" max="4" width="9.421875" style="1" customWidth="1"/>
    <col min="5" max="5" width="13.140625" style="1" customWidth="1"/>
    <col min="6" max="6" width="15.00390625" style="1" bestFit="1" customWidth="1"/>
    <col min="7" max="7" width="9.140625" style="28" bestFit="1" customWidth="1"/>
    <col min="8" max="8" width="10.28125" style="1" bestFit="1" customWidth="1"/>
    <col min="9" max="9" width="22.57421875" style="1" customWidth="1"/>
    <col min="10" max="10" width="9.140625" style="1" bestFit="1" customWidth="1"/>
    <col min="11" max="11" width="9.57421875" style="1" customWidth="1"/>
    <col min="12" max="12" width="22.57421875" style="1" customWidth="1"/>
    <col min="13" max="13" width="16.57421875" style="2" bestFit="1" customWidth="1"/>
    <col min="14" max="14" width="13.7109375" style="3" customWidth="1"/>
    <col min="15" max="15" width="14.28125" style="128" bestFit="1" customWidth="1"/>
    <col min="16" max="16" width="10.8515625" style="4" bestFit="1" customWidth="1"/>
    <col min="17" max="17" width="9.00390625" style="1" customWidth="1"/>
    <col min="18" max="18" width="10.28125" style="5" bestFit="1" customWidth="1"/>
    <col min="19" max="19" width="14.421875" style="6" customWidth="1"/>
    <col min="20" max="20" width="10.57421875" style="7" bestFit="1" customWidth="1"/>
    <col min="21" max="21" width="9.140625" style="8" bestFit="1" customWidth="1"/>
    <col min="22" max="22" width="9.00390625" style="9" customWidth="1"/>
    <col min="23" max="23" width="16.421875" style="6" customWidth="1"/>
    <col min="24" max="24" width="11.421875" style="8" bestFit="1" customWidth="1"/>
    <col min="25" max="25" width="12.140625" style="10" customWidth="1"/>
    <col min="26" max="26" width="12.57421875" style="11" customWidth="1"/>
    <col min="27" max="27" width="10.421875" style="12" bestFit="1" customWidth="1"/>
    <col min="28" max="28" width="9.140625" style="13" bestFit="1" customWidth="1"/>
    <col min="29" max="29" width="5.140625" style="27" customWidth="1"/>
    <col min="30" max="30" width="10.00390625" style="5" customWidth="1"/>
    <col min="31" max="31" width="12.28125" style="5" customWidth="1"/>
    <col min="32" max="32" width="12.28125" style="1" customWidth="1"/>
    <col min="33" max="16384" width="9.00390625" style="1" customWidth="1"/>
  </cols>
  <sheetData>
    <row r="1" spans="1:32" s="5" customFormat="1" ht="63" customHeight="1">
      <c r="A1" s="190" t="s">
        <v>49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3"/>
      <c r="O1" s="128"/>
      <c r="P1" s="4"/>
      <c r="Q1" s="1"/>
      <c r="S1" s="6"/>
      <c r="T1" s="7"/>
      <c r="U1" s="8"/>
      <c r="V1" s="9"/>
      <c r="W1" s="6"/>
      <c r="X1" s="8"/>
      <c r="Y1" s="10"/>
      <c r="Z1" s="11"/>
      <c r="AA1" s="12"/>
      <c r="AB1" s="13"/>
      <c r="AC1" s="14"/>
      <c r="AF1" s="1"/>
    </row>
    <row r="2" spans="1:32" s="5" customFormat="1" ht="18" customHeight="1">
      <c r="A2" s="189" t="s">
        <v>58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3"/>
      <c r="O2" s="128"/>
      <c r="P2" s="4"/>
      <c r="Q2" s="1"/>
      <c r="S2" s="6"/>
      <c r="T2" s="7"/>
      <c r="U2" s="8"/>
      <c r="V2" s="9"/>
      <c r="W2" s="6"/>
      <c r="X2" s="8"/>
      <c r="Y2" s="10"/>
      <c r="Z2" s="11"/>
      <c r="AA2" s="12"/>
      <c r="AB2" s="13"/>
      <c r="AC2" s="14"/>
      <c r="AF2" s="1"/>
    </row>
    <row r="3" spans="1:32" s="5" customFormat="1" ht="21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67" t="s">
        <v>44</v>
      </c>
      <c r="M3" s="167" t="s">
        <v>51</v>
      </c>
      <c r="N3" s="3"/>
      <c r="O3" s="128"/>
      <c r="P3" s="4"/>
      <c r="Q3" s="1"/>
      <c r="S3" s="6"/>
      <c r="T3" s="7"/>
      <c r="U3" s="8"/>
      <c r="V3" s="9"/>
      <c r="W3" s="6"/>
      <c r="X3" s="8"/>
      <c r="Y3" s="10"/>
      <c r="Z3" s="11"/>
      <c r="AA3" s="12"/>
      <c r="AB3" s="13"/>
      <c r="AC3" s="14"/>
      <c r="AF3" s="1"/>
    </row>
    <row r="4" spans="1:32" s="5" customFormat="1" ht="21" customHeight="1" thickBot="1">
      <c r="A4" s="148" t="s">
        <v>50</v>
      </c>
      <c r="B4" s="45"/>
      <c r="C4" s="45"/>
      <c r="D4" s="45"/>
      <c r="E4" s="149" t="s">
        <v>9</v>
      </c>
      <c r="F4" s="45"/>
      <c r="G4" s="45"/>
      <c r="H4" s="46"/>
      <c r="I4" s="45"/>
      <c r="J4" s="45"/>
      <c r="K4" s="45"/>
      <c r="L4" s="150">
        <f ca="1">NOW()</f>
        <v>44256.88803229167</v>
      </c>
      <c r="M4" s="150">
        <v>44347</v>
      </c>
      <c r="N4" s="3"/>
      <c r="O4" s="128"/>
      <c r="P4" s="4"/>
      <c r="Q4" s="1"/>
      <c r="S4" s="6"/>
      <c r="T4" s="7"/>
      <c r="U4" s="8"/>
      <c r="V4" s="9"/>
      <c r="W4" s="6"/>
      <c r="X4" s="8"/>
      <c r="Y4" s="10"/>
      <c r="Z4" s="11"/>
      <c r="AA4" s="12"/>
      <c r="AB4" s="13"/>
      <c r="AF4" s="1"/>
    </row>
    <row r="5" spans="1:32" s="5" customFormat="1" ht="26.25" customHeight="1" thickBot="1" thickTop="1">
      <c r="A5" s="32" t="s">
        <v>0</v>
      </c>
      <c r="B5" s="33" t="s">
        <v>13</v>
      </c>
      <c r="C5" s="34" t="s">
        <v>27</v>
      </c>
      <c r="D5" s="35" t="s">
        <v>1</v>
      </c>
      <c r="E5" s="36" t="s">
        <v>10</v>
      </c>
      <c r="F5" s="37" t="s">
        <v>26</v>
      </c>
      <c r="G5" s="38" t="s">
        <v>2</v>
      </c>
      <c r="H5" s="39" t="s">
        <v>11</v>
      </c>
      <c r="I5" s="40" t="s">
        <v>4</v>
      </c>
      <c r="J5" s="41" t="s">
        <v>5</v>
      </c>
      <c r="K5" s="42" t="s">
        <v>3</v>
      </c>
      <c r="L5" s="43" t="s">
        <v>4</v>
      </c>
      <c r="M5" s="44" t="s">
        <v>6</v>
      </c>
      <c r="N5" s="19"/>
      <c r="O5" s="129"/>
      <c r="P5" s="20"/>
      <c r="Q5" s="1"/>
      <c r="R5" s="21"/>
      <c r="S5" s="19"/>
      <c r="T5" s="22"/>
      <c r="U5" s="23"/>
      <c r="V5" s="24"/>
      <c r="W5" s="6"/>
      <c r="X5" s="8"/>
      <c r="Y5" s="10"/>
      <c r="Z5" s="11"/>
      <c r="AA5" s="12"/>
      <c r="AB5" s="13"/>
      <c r="AF5" s="1"/>
    </row>
    <row r="6" spans="1:32" s="5" customFormat="1" ht="19.5">
      <c r="A6" s="142" t="s">
        <v>14</v>
      </c>
      <c r="B6" s="132" t="s">
        <v>38</v>
      </c>
      <c r="C6" s="133">
        <v>120000</v>
      </c>
      <c r="D6" s="134">
        <v>44326</v>
      </c>
      <c r="E6" s="29">
        <f>'2021年04月分'!M6</f>
        <v>727890</v>
      </c>
      <c r="F6" s="92">
        <f>E6-SUM(C6:C10)</f>
        <v>607890</v>
      </c>
      <c r="G6" s="151">
        <v>44341</v>
      </c>
      <c r="H6" s="155">
        <v>380000</v>
      </c>
      <c r="I6" s="156" t="s">
        <v>61</v>
      </c>
      <c r="J6" s="162"/>
      <c r="K6" s="163"/>
      <c r="L6" s="156"/>
      <c r="M6" s="104">
        <f>F6+SUM(H6:H10)-SUM(K6:K10)</f>
        <v>987890</v>
      </c>
      <c r="N6" s="19"/>
      <c r="O6" s="145"/>
      <c r="P6" s="20"/>
      <c r="Q6" s="1"/>
      <c r="R6" s="21"/>
      <c r="S6" s="19"/>
      <c r="T6" s="22"/>
      <c r="U6" s="23"/>
      <c r="V6" s="24"/>
      <c r="W6" s="6"/>
      <c r="X6" s="8"/>
      <c r="Y6" s="10"/>
      <c r="Z6" s="11"/>
      <c r="AA6" s="12"/>
      <c r="AB6" s="13"/>
      <c r="AF6" s="1"/>
    </row>
    <row r="7" spans="1:32" s="5" customFormat="1" ht="18.75">
      <c r="A7" s="143"/>
      <c r="B7" s="135"/>
      <c r="C7" s="136"/>
      <c r="D7" s="137">
        <v>44342</v>
      </c>
      <c r="E7" s="31"/>
      <c r="F7" s="93"/>
      <c r="G7" s="151"/>
      <c r="H7" s="154"/>
      <c r="I7" s="157" t="s">
        <v>12</v>
      </c>
      <c r="J7" s="161"/>
      <c r="K7" s="164"/>
      <c r="L7" s="158"/>
      <c r="M7" s="105"/>
      <c r="N7" s="19"/>
      <c r="O7" s="129"/>
      <c r="P7" s="20"/>
      <c r="Q7" s="1"/>
      <c r="R7" s="21"/>
      <c r="S7" s="19"/>
      <c r="T7" s="22"/>
      <c r="U7" s="23"/>
      <c r="V7" s="24"/>
      <c r="W7" s="6"/>
      <c r="X7" s="8"/>
      <c r="Y7" s="10"/>
      <c r="Z7" s="11"/>
      <c r="AA7" s="12"/>
      <c r="AB7" s="13"/>
      <c r="AF7" s="1"/>
    </row>
    <row r="8" spans="1:32" s="5" customFormat="1" ht="18.75">
      <c r="A8" s="143"/>
      <c r="B8" s="138" t="s">
        <v>20</v>
      </c>
      <c r="C8" s="136"/>
      <c r="D8" s="137"/>
      <c r="E8" s="31"/>
      <c r="F8" s="93"/>
      <c r="G8" s="151"/>
      <c r="H8" s="154"/>
      <c r="I8" s="158"/>
      <c r="J8" s="161"/>
      <c r="K8" s="164"/>
      <c r="L8" s="158"/>
      <c r="M8" s="105"/>
      <c r="N8" s="19"/>
      <c r="O8" s="129"/>
      <c r="P8" s="20"/>
      <c r="Q8" s="1"/>
      <c r="R8" s="21"/>
      <c r="S8" s="19"/>
      <c r="T8" s="22"/>
      <c r="U8" s="23"/>
      <c r="V8" s="24"/>
      <c r="W8" s="6"/>
      <c r="X8" s="8"/>
      <c r="Y8" s="10"/>
      <c r="Z8" s="11"/>
      <c r="AA8" s="12"/>
      <c r="AB8" s="13"/>
      <c r="AF8" s="1"/>
    </row>
    <row r="9" spans="1:32" s="5" customFormat="1" ht="18.75">
      <c r="A9" s="143"/>
      <c r="B9" s="138" t="s">
        <v>21</v>
      </c>
      <c r="C9" s="136"/>
      <c r="D9" s="137"/>
      <c r="E9" s="31"/>
      <c r="F9" s="93"/>
      <c r="G9" s="151"/>
      <c r="H9" s="154"/>
      <c r="I9" s="158"/>
      <c r="J9" s="161"/>
      <c r="K9" s="164"/>
      <c r="L9" s="158"/>
      <c r="M9" s="105"/>
      <c r="N9" s="19"/>
      <c r="O9" s="129"/>
      <c r="P9" s="20"/>
      <c r="Q9" s="1"/>
      <c r="R9" s="21"/>
      <c r="S9" s="19"/>
      <c r="T9" s="22"/>
      <c r="U9" s="23"/>
      <c r="V9" s="24"/>
      <c r="W9" s="6"/>
      <c r="X9" s="8"/>
      <c r="Y9" s="10"/>
      <c r="Z9" s="11"/>
      <c r="AA9" s="12"/>
      <c r="AB9" s="13"/>
      <c r="AF9" s="1"/>
    </row>
    <row r="10" spans="1:32" s="5" customFormat="1" ht="19.5" thickBot="1">
      <c r="A10" s="144"/>
      <c r="B10" s="139"/>
      <c r="C10" s="140"/>
      <c r="D10" s="141"/>
      <c r="E10" s="30"/>
      <c r="F10" s="94"/>
      <c r="G10" s="152"/>
      <c r="H10" s="153"/>
      <c r="I10" s="159"/>
      <c r="J10" s="160"/>
      <c r="K10" s="165"/>
      <c r="L10" s="166"/>
      <c r="M10" s="106"/>
      <c r="N10" s="19"/>
      <c r="O10" s="129"/>
      <c r="P10" s="20"/>
      <c r="Q10" s="1"/>
      <c r="R10" s="21"/>
      <c r="S10" s="19"/>
      <c r="T10" s="22"/>
      <c r="U10" s="23"/>
      <c r="V10" s="24"/>
      <c r="W10" s="6"/>
      <c r="X10" s="8"/>
      <c r="Y10" s="10"/>
      <c r="Z10" s="11"/>
      <c r="AA10" s="12"/>
      <c r="AB10" s="13"/>
      <c r="AF10" s="1"/>
    </row>
    <row r="11" spans="1:32" s="5" customFormat="1" ht="18.75">
      <c r="A11" s="142" t="s">
        <v>15</v>
      </c>
      <c r="B11" s="132" t="s">
        <v>34</v>
      </c>
      <c r="C11" s="133">
        <v>10000</v>
      </c>
      <c r="D11" s="134">
        <v>44342</v>
      </c>
      <c r="E11" s="29">
        <f>'2021年04月分'!M11</f>
        <v>84000</v>
      </c>
      <c r="F11" s="92">
        <f>E11-SUM(C11:C15)</f>
        <v>74000</v>
      </c>
      <c r="G11" s="151">
        <v>44342</v>
      </c>
      <c r="H11" s="155">
        <v>28000</v>
      </c>
      <c r="I11" s="156" t="s">
        <v>29</v>
      </c>
      <c r="J11" s="162"/>
      <c r="K11" s="163"/>
      <c r="L11" s="156"/>
      <c r="M11" s="104">
        <f>F11+SUM(H11:H15)-SUM(K11:K15)</f>
        <v>102000</v>
      </c>
      <c r="N11" s="19"/>
      <c r="O11" s="129"/>
      <c r="P11" s="20"/>
      <c r="Q11" s="1"/>
      <c r="R11" s="21"/>
      <c r="S11" s="19"/>
      <c r="T11" s="22"/>
      <c r="U11" s="23"/>
      <c r="V11" s="24"/>
      <c r="W11" s="6"/>
      <c r="X11" s="8"/>
      <c r="Y11" s="10"/>
      <c r="Z11" s="11"/>
      <c r="AA11" s="12"/>
      <c r="AB11" s="13"/>
      <c r="AF11" s="1"/>
    </row>
    <row r="12" spans="1:32" s="5" customFormat="1" ht="18.75">
      <c r="A12" s="143"/>
      <c r="B12" s="135" t="s">
        <v>22</v>
      </c>
      <c r="C12" s="136"/>
      <c r="D12" s="137"/>
      <c r="E12" s="31"/>
      <c r="F12" s="93"/>
      <c r="G12" s="151"/>
      <c r="H12" s="154"/>
      <c r="I12" s="158"/>
      <c r="J12" s="161"/>
      <c r="K12" s="164"/>
      <c r="L12" s="158"/>
      <c r="M12" s="105"/>
      <c r="N12" s="19"/>
      <c r="O12" s="129"/>
      <c r="P12" s="20"/>
      <c r="Q12" s="1"/>
      <c r="R12" s="21"/>
      <c r="S12" s="19"/>
      <c r="T12" s="22"/>
      <c r="U12" s="23"/>
      <c r="V12" s="24"/>
      <c r="W12" s="6"/>
      <c r="X12" s="8"/>
      <c r="Y12" s="10"/>
      <c r="Z12" s="11"/>
      <c r="AA12" s="12"/>
      <c r="AB12" s="13"/>
      <c r="AF12" s="1"/>
    </row>
    <row r="13" spans="1:32" s="5" customFormat="1" ht="18.75">
      <c r="A13" s="143"/>
      <c r="B13" s="135"/>
      <c r="C13" s="136"/>
      <c r="D13" s="137"/>
      <c r="E13" s="31"/>
      <c r="F13" s="93"/>
      <c r="G13" s="151"/>
      <c r="H13" s="154"/>
      <c r="I13" s="158"/>
      <c r="J13" s="161"/>
      <c r="K13" s="164"/>
      <c r="L13" s="158"/>
      <c r="M13" s="105"/>
      <c r="N13" s="19"/>
      <c r="O13" s="129"/>
      <c r="P13" s="20"/>
      <c r="Q13" s="1"/>
      <c r="R13" s="21"/>
      <c r="S13" s="19"/>
      <c r="T13" s="22"/>
      <c r="U13" s="23"/>
      <c r="V13" s="24"/>
      <c r="W13" s="6"/>
      <c r="X13" s="8"/>
      <c r="Y13" s="10"/>
      <c r="Z13" s="11"/>
      <c r="AA13" s="12"/>
      <c r="AB13" s="13"/>
      <c r="AF13" s="1"/>
    </row>
    <row r="14" spans="1:32" s="5" customFormat="1" ht="18.75">
      <c r="A14" s="143"/>
      <c r="B14" s="135"/>
      <c r="C14" s="136"/>
      <c r="D14" s="137"/>
      <c r="E14" s="31"/>
      <c r="F14" s="93"/>
      <c r="G14" s="151"/>
      <c r="H14" s="154"/>
      <c r="I14" s="158"/>
      <c r="J14" s="161"/>
      <c r="K14" s="164"/>
      <c r="L14" s="158"/>
      <c r="M14" s="105"/>
      <c r="N14" s="19"/>
      <c r="O14" s="129"/>
      <c r="P14" s="20"/>
      <c r="Q14" s="1"/>
      <c r="R14" s="21"/>
      <c r="S14" s="19"/>
      <c r="T14" s="22"/>
      <c r="U14" s="23"/>
      <c r="V14" s="24"/>
      <c r="W14" s="6"/>
      <c r="X14" s="8"/>
      <c r="Y14" s="10"/>
      <c r="Z14" s="11"/>
      <c r="AA14" s="12"/>
      <c r="AB14" s="13"/>
      <c r="AF14" s="1"/>
    </row>
    <row r="15" spans="1:32" s="5" customFormat="1" ht="19.5" thickBot="1">
      <c r="A15" s="144"/>
      <c r="B15" s="139"/>
      <c r="C15" s="140"/>
      <c r="D15" s="141"/>
      <c r="E15" s="30"/>
      <c r="F15" s="94"/>
      <c r="G15" s="152"/>
      <c r="H15" s="153"/>
      <c r="I15" s="159"/>
      <c r="J15" s="160"/>
      <c r="K15" s="165"/>
      <c r="L15" s="166"/>
      <c r="M15" s="106"/>
      <c r="N15" s="19"/>
      <c r="O15" s="129"/>
      <c r="P15" s="20"/>
      <c r="Q15" s="1"/>
      <c r="R15" s="21"/>
      <c r="S15" s="19"/>
      <c r="T15" s="22"/>
      <c r="U15" s="23"/>
      <c r="V15" s="24"/>
      <c r="W15" s="6"/>
      <c r="X15" s="8"/>
      <c r="Y15" s="10"/>
      <c r="Z15" s="11"/>
      <c r="AA15" s="12"/>
      <c r="AB15" s="13"/>
      <c r="AF15" s="1"/>
    </row>
    <row r="16" spans="1:32" s="5" customFormat="1" ht="18.75">
      <c r="A16" s="142" t="s">
        <v>16</v>
      </c>
      <c r="B16" s="132" t="s">
        <v>19</v>
      </c>
      <c r="C16" s="133">
        <v>10000</v>
      </c>
      <c r="D16" s="134">
        <v>44341</v>
      </c>
      <c r="E16" s="29">
        <f>'2021年04月分'!M16</f>
        <v>-10000</v>
      </c>
      <c r="F16" s="92">
        <f>E16-SUM(C16:C20)</f>
        <v>-20000</v>
      </c>
      <c r="G16" s="151"/>
      <c r="H16" s="155"/>
      <c r="I16" s="156"/>
      <c r="J16" s="162"/>
      <c r="K16" s="163"/>
      <c r="L16" s="156"/>
      <c r="M16" s="104">
        <f>F16+SUM(H16:H20)-SUM(K16:K20)</f>
        <v>-20000</v>
      </c>
      <c r="N16" s="19"/>
      <c r="O16" s="129"/>
      <c r="P16" s="20"/>
      <c r="Q16" s="1"/>
      <c r="R16" s="21"/>
      <c r="S16" s="19"/>
      <c r="T16" s="22"/>
      <c r="U16" s="23"/>
      <c r="V16" s="24"/>
      <c r="W16" s="6"/>
      <c r="X16" s="8"/>
      <c r="Y16" s="10"/>
      <c r="Z16" s="11"/>
      <c r="AA16" s="12"/>
      <c r="AB16" s="13"/>
      <c r="AF16" s="1"/>
    </row>
    <row r="17" spans="1:32" s="5" customFormat="1" ht="18.75">
      <c r="A17" s="143"/>
      <c r="B17" s="135" t="s">
        <v>23</v>
      </c>
      <c r="C17" s="136"/>
      <c r="D17" s="137"/>
      <c r="E17" s="31"/>
      <c r="F17" s="93"/>
      <c r="G17" s="151"/>
      <c r="H17" s="154"/>
      <c r="I17" s="158"/>
      <c r="J17" s="161"/>
      <c r="K17" s="164"/>
      <c r="L17" s="158"/>
      <c r="M17" s="105"/>
      <c r="N17" s="19"/>
      <c r="O17" s="129"/>
      <c r="P17" s="20"/>
      <c r="Q17" s="1"/>
      <c r="R17" s="21"/>
      <c r="S17" s="19"/>
      <c r="T17" s="22"/>
      <c r="U17" s="23"/>
      <c r="V17" s="24"/>
      <c r="W17" s="6"/>
      <c r="X17" s="8"/>
      <c r="Y17" s="10"/>
      <c r="Z17" s="11"/>
      <c r="AA17" s="12"/>
      <c r="AB17" s="13"/>
      <c r="AF17" s="1"/>
    </row>
    <row r="18" spans="1:32" s="5" customFormat="1" ht="18.75">
      <c r="A18" s="143"/>
      <c r="B18" s="135"/>
      <c r="C18" s="136"/>
      <c r="D18" s="137"/>
      <c r="E18" s="31"/>
      <c r="F18" s="93"/>
      <c r="G18" s="151"/>
      <c r="H18" s="154"/>
      <c r="I18" s="158"/>
      <c r="J18" s="161"/>
      <c r="K18" s="164"/>
      <c r="L18" s="158"/>
      <c r="M18" s="105"/>
      <c r="N18" s="19"/>
      <c r="O18" s="129"/>
      <c r="P18" s="20"/>
      <c r="Q18" s="1"/>
      <c r="R18" s="21"/>
      <c r="S18" s="19"/>
      <c r="T18" s="22"/>
      <c r="U18" s="23"/>
      <c r="V18" s="24"/>
      <c r="W18" s="6"/>
      <c r="X18" s="8"/>
      <c r="Y18" s="10"/>
      <c r="Z18" s="11"/>
      <c r="AA18" s="12"/>
      <c r="AB18" s="13"/>
      <c r="AF18" s="1"/>
    </row>
    <row r="19" spans="1:29" ht="18.75">
      <c r="A19" s="143"/>
      <c r="B19" s="135"/>
      <c r="C19" s="136"/>
      <c r="D19" s="137"/>
      <c r="E19" s="31"/>
      <c r="F19" s="93"/>
      <c r="G19" s="151"/>
      <c r="H19" s="154"/>
      <c r="I19" s="158"/>
      <c r="J19" s="161"/>
      <c r="K19" s="164"/>
      <c r="L19" s="158"/>
      <c r="M19" s="105"/>
      <c r="N19" s="19"/>
      <c r="O19" s="129"/>
      <c r="P19" s="20"/>
      <c r="R19" s="21"/>
      <c r="S19" s="19"/>
      <c r="T19" s="22"/>
      <c r="U19" s="23"/>
      <c r="V19" s="24"/>
      <c r="AC19" s="5"/>
    </row>
    <row r="20" spans="1:29" ht="19.5" thickBot="1">
      <c r="A20" s="144"/>
      <c r="B20" s="139"/>
      <c r="C20" s="140"/>
      <c r="D20" s="141"/>
      <c r="E20" s="30"/>
      <c r="F20" s="94"/>
      <c r="G20" s="152"/>
      <c r="H20" s="153"/>
      <c r="I20" s="159"/>
      <c r="J20" s="160"/>
      <c r="K20" s="165"/>
      <c r="L20" s="166"/>
      <c r="M20" s="106"/>
      <c r="N20" s="19"/>
      <c r="O20" s="129"/>
      <c r="P20" s="20"/>
      <c r="R20" s="21"/>
      <c r="S20" s="19"/>
      <c r="T20" s="22"/>
      <c r="U20" s="23"/>
      <c r="V20" s="24"/>
      <c r="AC20" s="5"/>
    </row>
    <row r="21" spans="1:29" ht="18.75">
      <c r="A21" s="142" t="s">
        <v>17</v>
      </c>
      <c r="B21" s="132" t="s">
        <v>32</v>
      </c>
      <c r="C21" s="133"/>
      <c r="D21" s="134">
        <v>44326</v>
      </c>
      <c r="E21" s="29">
        <f>'2021年04月分'!M21</f>
        <v>129000</v>
      </c>
      <c r="F21" s="92">
        <f>E21-SUM(C21:C25)</f>
        <v>81000</v>
      </c>
      <c r="G21" s="151"/>
      <c r="H21" s="155"/>
      <c r="I21" s="156"/>
      <c r="J21" s="162"/>
      <c r="K21" s="163"/>
      <c r="L21" s="156"/>
      <c r="M21" s="104">
        <f>F21+SUM(H21:H25)-SUM(K21:K25)</f>
        <v>81000</v>
      </c>
      <c r="N21" s="19"/>
      <c r="O21" s="129"/>
      <c r="P21" s="20"/>
      <c r="R21" s="21"/>
      <c r="S21" s="19"/>
      <c r="T21" s="22"/>
      <c r="U21" s="23"/>
      <c r="V21" s="24"/>
      <c r="AC21" s="5"/>
    </row>
    <row r="22" spans="1:29" ht="18.75">
      <c r="A22" s="143"/>
      <c r="B22" s="135" t="s">
        <v>39</v>
      </c>
      <c r="C22" s="136">
        <v>48000</v>
      </c>
      <c r="D22" s="137">
        <v>44341</v>
      </c>
      <c r="E22" s="31"/>
      <c r="F22" s="93"/>
      <c r="G22" s="151"/>
      <c r="H22" s="154"/>
      <c r="I22" s="158"/>
      <c r="J22" s="161"/>
      <c r="K22" s="164"/>
      <c r="L22" s="158"/>
      <c r="M22" s="105"/>
      <c r="N22" s="19"/>
      <c r="O22" s="129"/>
      <c r="P22" s="20"/>
      <c r="R22" s="21"/>
      <c r="S22" s="19"/>
      <c r="T22" s="22"/>
      <c r="U22" s="23"/>
      <c r="V22" s="24"/>
      <c r="AC22" s="5"/>
    </row>
    <row r="23" spans="1:29" ht="18.75">
      <c r="A23" s="143"/>
      <c r="B23" s="135" t="s">
        <v>25</v>
      </c>
      <c r="C23" s="136"/>
      <c r="D23" s="137"/>
      <c r="E23" s="31"/>
      <c r="F23" s="93"/>
      <c r="G23" s="151"/>
      <c r="H23" s="154"/>
      <c r="I23" s="158"/>
      <c r="J23" s="161"/>
      <c r="K23" s="164"/>
      <c r="L23" s="158"/>
      <c r="M23" s="105"/>
      <c r="N23" s="19"/>
      <c r="O23" s="129"/>
      <c r="P23" s="20"/>
      <c r="R23" s="21"/>
      <c r="S23" s="19"/>
      <c r="T23" s="22"/>
      <c r="U23" s="23"/>
      <c r="V23" s="24"/>
      <c r="AC23" s="5"/>
    </row>
    <row r="24" spans="1:29" ht="18.75">
      <c r="A24" s="143"/>
      <c r="B24" s="135"/>
      <c r="C24" s="136"/>
      <c r="D24" s="137"/>
      <c r="E24" s="31"/>
      <c r="F24" s="93"/>
      <c r="G24" s="151"/>
      <c r="H24" s="154"/>
      <c r="I24" s="158"/>
      <c r="J24" s="161"/>
      <c r="K24" s="164"/>
      <c r="L24" s="158"/>
      <c r="M24" s="105"/>
      <c r="N24" s="19"/>
      <c r="O24" s="129"/>
      <c r="P24" s="20"/>
      <c r="R24" s="21"/>
      <c r="S24" s="19"/>
      <c r="T24" s="22"/>
      <c r="U24" s="23"/>
      <c r="V24" s="24"/>
      <c r="AC24" s="5"/>
    </row>
    <row r="25" spans="1:29" ht="19.5" thickBot="1">
      <c r="A25" s="144"/>
      <c r="B25" s="139"/>
      <c r="C25" s="140"/>
      <c r="D25" s="141"/>
      <c r="E25" s="30"/>
      <c r="F25" s="94"/>
      <c r="G25" s="152"/>
      <c r="H25" s="153"/>
      <c r="I25" s="159"/>
      <c r="J25" s="160"/>
      <c r="K25" s="165"/>
      <c r="L25" s="166"/>
      <c r="M25" s="106"/>
      <c r="N25" s="19"/>
      <c r="O25" s="129"/>
      <c r="P25" s="20"/>
      <c r="R25" s="21"/>
      <c r="S25" s="19"/>
      <c r="T25" s="22"/>
      <c r="U25" s="23"/>
      <c r="V25" s="24"/>
      <c r="AC25" s="5"/>
    </row>
    <row r="26" spans="1:29" ht="18.75">
      <c r="A26" s="142" t="s">
        <v>18</v>
      </c>
      <c r="B26" s="132" t="s">
        <v>24</v>
      </c>
      <c r="C26" s="133">
        <v>8500</v>
      </c>
      <c r="D26" s="134">
        <v>44338</v>
      </c>
      <c r="E26" s="29">
        <f>'2021年04月分'!M26</f>
        <v>-5500</v>
      </c>
      <c r="F26" s="92">
        <f>E26-SUM(C26:C30)</f>
        <v>-14000</v>
      </c>
      <c r="G26" s="151"/>
      <c r="H26" s="155"/>
      <c r="I26" s="156"/>
      <c r="J26" s="162"/>
      <c r="K26" s="163"/>
      <c r="L26" s="156"/>
      <c r="M26" s="104">
        <f>F26+SUM(H26:H30)-SUM(K26:K30)</f>
        <v>-14000</v>
      </c>
      <c r="N26" s="19"/>
      <c r="O26" s="129"/>
      <c r="P26" s="20"/>
      <c r="R26" s="21"/>
      <c r="S26" s="19"/>
      <c r="T26" s="22"/>
      <c r="U26" s="23"/>
      <c r="V26" s="24"/>
      <c r="AC26" s="5"/>
    </row>
    <row r="27" spans="1:29" ht="18.75">
      <c r="A27" s="143"/>
      <c r="B27" s="135" t="s">
        <v>22</v>
      </c>
      <c r="C27" s="136"/>
      <c r="D27" s="137"/>
      <c r="E27" s="31"/>
      <c r="F27" s="93"/>
      <c r="G27" s="151"/>
      <c r="H27" s="154"/>
      <c r="I27" s="158"/>
      <c r="J27" s="161"/>
      <c r="K27" s="164"/>
      <c r="L27" s="158"/>
      <c r="M27" s="105"/>
      <c r="N27" s="19"/>
      <c r="O27" s="129"/>
      <c r="P27" s="20"/>
      <c r="R27" s="21"/>
      <c r="S27" s="19"/>
      <c r="T27" s="22"/>
      <c r="U27" s="23"/>
      <c r="V27" s="24"/>
      <c r="AC27" s="5"/>
    </row>
    <row r="28" spans="1:29" ht="18.75">
      <c r="A28" s="143"/>
      <c r="B28" s="135"/>
      <c r="C28" s="136"/>
      <c r="D28" s="137"/>
      <c r="E28" s="31"/>
      <c r="F28" s="93"/>
      <c r="G28" s="151"/>
      <c r="H28" s="154"/>
      <c r="I28" s="158"/>
      <c r="J28" s="161"/>
      <c r="K28" s="164"/>
      <c r="L28" s="158"/>
      <c r="M28" s="105"/>
      <c r="N28" s="19"/>
      <c r="O28" s="129"/>
      <c r="P28" s="20"/>
      <c r="R28" s="21"/>
      <c r="S28" s="19"/>
      <c r="T28" s="22"/>
      <c r="U28" s="23"/>
      <c r="V28" s="24"/>
      <c r="AC28" s="5"/>
    </row>
    <row r="29" spans="1:29" ht="18.75">
      <c r="A29" s="143"/>
      <c r="B29" s="135"/>
      <c r="C29" s="136"/>
      <c r="D29" s="137"/>
      <c r="E29" s="31"/>
      <c r="F29" s="93"/>
      <c r="G29" s="151"/>
      <c r="H29" s="154"/>
      <c r="I29" s="158"/>
      <c r="J29" s="161"/>
      <c r="K29" s="164"/>
      <c r="L29" s="158"/>
      <c r="M29" s="105"/>
      <c r="N29" s="19"/>
      <c r="O29" s="129"/>
      <c r="P29" s="20"/>
      <c r="R29" s="21"/>
      <c r="S29" s="19"/>
      <c r="T29" s="22"/>
      <c r="U29" s="23"/>
      <c r="V29" s="24"/>
      <c r="AC29" s="5"/>
    </row>
    <row r="30" spans="1:29" ht="19.5" thickBot="1">
      <c r="A30" s="144"/>
      <c r="B30" s="139"/>
      <c r="C30" s="140"/>
      <c r="D30" s="141"/>
      <c r="E30" s="30"/>
      <c r="F30" s="94"/>
      <c r="G30" s="152"/>
      <c r="H30" s="153"/>
      <c r="I30" s="159"/>
      <c r="J30" s="160"/>
      <c r="K30" s="165"/>
      <c r="L30" s="166"/>
      <c r="M30" s="106"/>
      <c r="N30" s="19"/>
      <c r="O30" s="129"/>
      <c r="P30" s="20"/>
      <c r="R30" s="21"/>
      <c r="S30" s="19"/>
      <c r="T30" s="22"/>
      <c r="U30" s="23"/>
      <c r="V30" s="24"/>
      <c r="AC30" s="5"/>
    </row>
    <row r="31" spans="1:31" s="114" customFormat="1" ht="24" customHeight="1" thickBot="1">
      <c r="A31" s="184" t="s">
        <v>28</v>
      </c>
      <c r="B31" s="185"/>
      <c r="C31" s="185"/>
      <c r="D31" s="186"/>
      <c r="E31" s="110">
        <f>'2021年04月分'!M31</f>
        <v>80000</v>
      </c>
      <c r="F31" s="111"/>
      <c r="G31" s="187">
        <f ca="1">NOW()</f>
        <v>44256.88803229167</v>
      </c>
      <c r="H31" s="188"/>
      <c r="I31" s="188"/>
      <c r="J31" s="188"/>
      <c r="K31" s="188"/>
      <c r="L31" s="126" t="s">
        <v>30</v>
      </c>
      <c r="M31" s="112">
        <v>80000</v>
      </c>
      <c r="N31" s="19"/>
      <c r="O31" s="129"/>
      <c r="P31" s="113"/>
      <c r="R31" s="115"/>
      <c r="S31" s="19"/>
      <c r="T31" s="22"/>
      <c r="U31" s="116"/>
      <c r="V31" s="117"/>
      <c r="W31" s="118"/>
      <c r="X31" s="119"/>
      <c r="Y31" s="120"/>
      <c r="Z31" s="121"/>
      <c r="AA31" s="122"/>
      <c r="AB31" s="123"/>
      <c r="AC31" s="124"/>
      <c r="AD31" s="124"/>
      <c r="AE31" s="124"/>
    </row>
    <row r="32" spans="1:31" s="76" customFormat="1" ht="39" customHeight="1" thickBot="1">
      <c r="A32" s="109" t="s">
        <v>7</v>
      </c>
      <c r="B32" s="73"/>
      <c r="C32" s="87">
        <f>SUM(C6:C31)</f>
        <v>196500</v>
      </c>
      <c r="D32" s="74"/>
      <c r="E32" s="108">
        <f>SUM(E6:E31)</f>
        <v>1005390</v>
      </c>
      <c r="F32" s="95">
        <f>SUM(F6:F31)</f>
        <v>728890</v>
      </c>
      <c r="G32" s="88"/>
      <c r="H32" s="99"/>
      <c r="I32" s="89"/>
      <c r="J32" s="90"/>
      <c r="K32" s="103"/>
      <c r="L32" s="91"/>
      <c r="M32" s="107">
        <f>SUM(M6:M31)</f>
        <v>1216890</v>
      </c>
      <c r="N32" s="71"/>
      <c r="O32" s="130"/>
      <c r="P32" s="75"/>
      <c r="R32" s="77"/>
      <c r="S32" s="71"/>
      <c r="T32" s="72"/>
      <c r="U32" s="78"/>
      <c r="V32" s="79"/>
      <c r="W32" s="80"/>
      <c r="X32" s="81"/>
      <c r="Y32" s="82"/>
      <c r="Z32" s="83"/>
      <c r="AA32" s="84"/>
      <c r="AB32" s="85"/>
      <c r="AC32" s="86"/>
      <c r="AD32" s="86"/>
      <c r="AE32" s="86"/>
    </row>
    <row r="33" spans="5:29" ht="22.5" customHeight="1">
      <c r="E33" s="15"/>
      <c r="G33" s="17"/>
      <c r="H33" s="18"/>
      <c r="I33" s="16"/>
      <c r="L33" s="25"/>
      <c r="M33" s="26"/>
      <c r="N33" s="19"/>
      <c r="O33" s="129"/>
      <c r="P33" s="20"/>
      <c r="R33" s="21"/>
      <c r="S33" s="19"/>
      <c r="T33" s="22"/>
      <c r="U33" s="23"/>
      <c r="V33" s="24"/>
      <c r="AC33" s="5"/>
    </row>
  </sheetData>
  <sheetProtection sheet="1" objects="1" scenarios="1"/>
  <mergeCells count="4">
    <mergeCell ref="A1:M1"/>
    <mergeCell ref="A31:D31"/>
    <mergeCell ref="G31:K31"/>
    <mergeCell ref="A2:M2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12.57421875" style="1" customWidth="1"/>
    <col min="2" max="2" width="32.57421875" style="1" customWidth="1"/>
    <col min="3" max="3" width="10.28125" style="1" bestFit="1" customWidth="1"/>
    <col min="4" max="4" width="9.421875" style="1" customWidth="1"/>
    <col min="5" max="5" width="13.140625" style="1" customWidth="1"/>
    <col min="6" max="6" width="15.00390625" style="1" bestFit="1" customWidth="1"/>
    <col min="7" max="7" width="9.140625" style="28" bestFit="1" customWidth="1"/>
    <col min="8" max="8" width="10.28125" style="1" bestFit="1" customWidth="1"/>
    <col min="9" max="9" width="22.57421875" style="1" customWidth="1"/>
    <col min="10" max="10" width="9.140625" style="1" bestFit="1" customWidth="1"/>
    <col min="11" max="11" width="9.57421875" style="1" customWidth="1"/>
    <col min="12" max="12" width="22.57421875" style="1" customWidth="1"/>
    <col min="13" max="13" width="16.57421875" style="2" bestFit="1" customWidth="1"/>
    <col min="14" max="14" width="13.7109375" style="3" customWidth="1"/>
    <col min="15" max="15" width="14.28125" style="128" bestFit="1" customWidth="1"/>
    <col min="16" max="16" width="10.8515625" style="4" bestFit="1" customWidth="1"/>
    <col min="17" max="17" width="9.00390625" style="1" customWidth="1"/>
    <col min="18" max="18" width="10.28125" style="5" bestFit="1" customWidth="1"/>
    <col min="19" max="19" width="14.421875" style="6" customWidth="1"/>
    <col min="20" max="20" width="10.57421875" style="7" bestFit="1" customWidth="1"/>
    <col min="21" max="21" width="9.140625" style="8" bestFit="1" customWidth="1"/>
    <col min="22" max="22" width="9.00390625" style="9" customWidth="1"/>
    <col min="23" max="23" width="16.421875" style="6" customWidth="1"/>
    <col min="24" max="24" width="11.421875" style="8" bestFit="1" customWidth="1"/>
    <col min="25" max="25" width="12.140625" style="10" customWidth="1"/>
    <col min="26" max="26" width="12.57421875" style="11" customWidth="1"/>
    <col min="27" max="27" width="10.421875" style="12" bestFit="1" customWidth="1"/>
    <col min="28" max="28" width="9.140625" style="13" bestFit="1" customWidth="1"/>
    <col min="29" max="29" width="5.140625" style="27" customWidth="1"/>
    <col min="30" max="30" width="10.00390625" style="5" customWidth="1"/>
    <col min="31" max="31" width="12.28125" style="5" customWidth="1"/>
    <col min="32" max="32" width="12.28125" style="1" customWidth="1"/>
    <col min="33" max="16384" width="9.00390625" style="1" customWidth="1"/>
  </cols>
  <sheetData>
    <row r="1" spans="1:32" s="5" customFormat="1" ht="63" customHeight="1">
      <c r="A1" s="190" t="s">
        <v>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3"/>
      <c r="O1" s="128"/>
      <c r="P1" s="4"/>
      <c r="Q1" s="1"/>
      <c r="S1" s="6"/>
      <c r="T1" s="7"/>
      <c r="U1" s="8"/>
      <c r="V1" s="9"/>
      <c r="W1" s="6"/>
      <c r="X1" s="8"/>
      <c r="Y1" s="10"/>
      <c r="Z1" s="11"/>
      <c r="AA1" s="12"/>
      <c r="AB1" s="13"/>
      <c r="AC1" s="14"/>
      <c r="AF1" s="1"/>
    </row>
    <row r="2" spans="1:32" s="5" customFormat="1" ht="18" customHeight="1">
      <c r="A2" s="189" t="s">
        <v>58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3"/>
      <c r="O2" s="128"/>
      <c r="P2" s="4"/>
      <c r="Q2" s="1"/>
      <c r="S2" s="6"/>
      <c r="T2" s="7"/>
      <c r="U2" s="8"/>
      <c r="V2" s="9"/>
      <c r="W2" s="6"/>
      <c r="X2" s="8"/>
      <c r="Y2" s="10"/>
      <c r="Z2" s="11"/>
      <c r="AA2" s="12"/>
      <c r="AB2" s="13"/>
      <c r="AC2" s="14"/>
      <c r="AF2" s="1"/>
    </row>
    <row r="3" spans="1:32" s="5" customFormat="1" ht="21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67" t="s">
        <v>44</v>
      </c>
      <c r="M3" s="167" t="s">
        <v>52</v>
      </c>
      <c r="N3" s="3"/>
      <c r="O3" s="128"/>
      <c r="P3" s="4"/>
      <c r="Q3" s="1"/>
      <c r="S3" s="6"/>
      <c r="T3" s="7"/>
      <c r="U3" s="8"/>
      <c r="V3" s="9"/>
      <c r="W3" s="6"/>
      <c r="X3" s="8"/>
      <c r="Y3" s="10"/>
      <c r="Z3" s="11"/>
      <c r="AA3" s="12"/>
      <c r="AB3" s="13"/>
      <c r="AC3" s="14"/>
      <c r="AF3" s="1"/>
    </row>
    <row r="4" spans="1:32" s="5" customFormat="1" ht="21" customHeight="1" thickBot="1">
      <c r="A4" s="148" t="s">
        <v>54</v>
      </c>
      <c r="B4" s="45"/>
      <c r="C4" s="45"/>
      <c r="D4" s="45"/>
      <c r="E4" s="149" t="s">
        <v>9</v>
      </c>
      <c r="F4" s="45"/>
      <c r="G4" s="45"/>
      <c r="H4" s="46"/>
      <c r="I4" s="45"/>
      <c r="J4" s="45"/>
      <c r="K4" s="45"/>
      <c r="L4" s="150">
        <f ca="1">NOW()</f>
        <v>44256.88803229167</v>
      </c>
      <c r="M4" s="150">
        <v>44377</v>
      </c>
      <c r="N4" s="3"/>
      <c r="O4" s="128"/>
      <c r="P4" s="4"/>
      <c r="Q4" s="1"/>
      <c r="S4" s="6"/>
      <c r="T4" s="7"/>
      <c r="U4" s="8"/>
      <c r="V4" s="9"/>
      <c r="W4" s="6"/>
      <c r="X4" s="8"/>
      <c r="Y4" s="10"/>
      <c r="Z4" s="11"/>
      <c r="AA4" s="12"/>
      <c r="AB4" s="13"/>
      <c r="AF4" s="1"/>
    </row>
    <row r="5" spans="1:32" s="5" customFormat="1" ht="26.25" customHeight="1" thickBot="1" thickTop="1">
      <c r="A5" s="32" t="s">
        <v>0</v>
      </c>
      <c r="B5" s="33" t="s">
        <v>13</v>
      </c>
      <c r="C5" s="34" t="s">
        <v>27</v>
      </c>
      <c r="D5" s="35" t="s">
        <v>1</v>
      </c>
      <c r="E5" s="36" t="s">
        <v>10</v>
      </c>
      <c r="F5" s="37" t="s">
        <v>26</v>
      </c>
      <c r="G5" s="38" t="s">
        <v>2</v>
      </c>
      <c r="H5" s="39" t="s">
        <v>11</v>
      </c>
      <c r="I5" s="40" t="s">
        <v>4</v>
      </c>
      <c r="J5" s="41" t="s">
        <v>5</v>
      </c>
      <c r="K5" s="42" t="s">
        <v>3</v>
      </c>
      <c r="L5" s="43" t="s">
        <v>4</v>
      </c>
      <c r="M5" s="44" t="s">
        <v>6</v>
      </c>
      <c r="N5" s="19"/>
      <c r="O5" s="129"/>
      <c r="P5" s="20"/>
      <c r="Q5" s="1"/>
      <c r="R5" s="21"/>
      <c r="S5" s="19"/>
      <c r="T5" s="22"/>
      <c r="U5" s="23"/>
      <c r="V5" s="24"/>
      <c r="W5" s="6"/>
      <c r="X5" s="8"/>
      <c r="Y5" s="10"/>
      <c r="Z5" s="11"/>
      <c r="AA5" s="12"/>
      <c r="AB5" s="13"/>
      <c r="AF5" s="1"/>
    </row>
    <row r="6" spans="1:32" s="5" customFormat="1" ht="19.5">
      <c r="A6" s="142" t="s">
        <v>14</v>
      </c>
      <c r="B6" s="132" t="s">
        <v>38</v>
      </c>
      <c r="C6" s="133">
        <v>120000</v>
      </c>
      <c r="D6" s="134">
        <v>44357</v>
      </c>
      <c r="E6" s="29">
        <f>'2021年05月分'!M6</f>
        <v>987890</v>
      </c>
      <c r="F6" s="92">
        <f>E6-SUM(C6:C10)</f>
        <v>867890</v>
      </c>
      <c r="G6" s="151">
        <v>44372</v>
      </c>
      <c r="H6" s="155">
        <v>380000</v>
      </c>
      <c r="I6" s="156" t="s">
        <v>61</v>
      </c>
      <c r="J6" s="162"/>
      <c r="K6" s="163"/>
      <c r="L6" s="156"/>
      <c r="M6" s="104">
        <f>F6+SUM(H6:H10)-SUM(K6:K10)</f>
        <v>1247890</v>
      </c>
      <c r="N6" s="19"/>
      <c r="O6" s="145"/>
      <c r="P6" s="20"/>
      <c r="Q6" s="1"/>
      <c r="R6" s="21"/>
      <c r="S6" s="19"/>
      <c r="T6" s="22"/>
      <c r="U6" s="23"/>
      <c r="V6" s="24"/>
      <c r="W6" s="6"/>
      <c r="X6" s="8"/>
      <c r="Y6" s="10"/>
      <c r="Z6" s="11"/>
      <c r="AA6" s="12"/>
      <c r="AB6" s="13"/>
      <c r="AF6" s="1"/>
    </row>
    <row r="7" spans="1:32" s="5" customFormat="1" ht="18.75">
      <c r="A7" s="143"/>
      <c r="B7" s="135"/>
      <c r="C7" s="136"/>
      <c r="D7" s="137">
        <v>44373</v>
      </c>
      <c r="E7" s="31"/>
      <c r="F7" s="93"/>
      <c r="G7" s="151"/>
      <c r="H7" s="154"/>
      <c r="I7" s="157" t="s">
        <v>12</v>
      </c>
      <c r="J7" s="161"/>
      <c r="K7" s="164"/>
      <c r="L7" s="158"/>
      <c r="M7" s="105"/>
      <c r="N7" s="19"/>
      <c r="O7" s="129"/>
      <c r="P7" s="20"/>
      <c r="Q7" s="1"/>
      <c r="R7" s="21"/>
      <c r="S7" s="19"/>
      <c r="T7" s="22"/>
      <c r="U7" s="23"/>
      <c r="V7" s="24"/>
      <c r="W7" s="6"/>
      <c r="X7" s="8"/>
      <c r="Y7" s="10"/>
      <c r="Z7" s="11"/>
      <c r="AA7" s="12"/>
      <c r="AB7" s="13"/>
      <c r="AF7" s="1"/>
    </row>
    <row r="8" spans="1:32" s="5" customFormat="1" ht="18.75">
      <c r="A8" s="143"/>
      <c r="B8" s="138" t="s">
        <v>20</v>
      </c>
      <c r="C8" s="136"/>
      <c r="D8" s="137"/>
      <c r="E8" s="31"/>
      <c r="F8" s="93"/>
      <c r="G8" s="151"/>
      <c r="H8" s="154"/>
      <c r="I8" s="158"/>
      <c r="J8" s="161"/>
      <c r="K8" s="164"/>
      <c r="L8" s="158"/>
      <c r="M8" s="105"/>
      <c r="N8" s="19"/>
      <c r="O8" s="129"/>
      <c r="P8" s="20"/>
      <c r="Q8" s="1"/>
      <c r="R8" s="21"/>
      <c r="S8" s="19"/>
      <c r="T8" s="22"/>
      <c r="U8" s="23"/>
      <c r="V8" s="24"/>
      <c r="W8" s="6"/>
      <c r="X8" s="8"/>
      <c r="Y8" s="10"/>
      <c r="Z8" s="11"/>
      <c r="AA8" s="12"/>
      <c r="AB8" s="13"/>
      <c r="AF8" s="1"/>
    </row>
    <row r="9" spans="1:32" s="5" customFormat="1" ht="18.75">
      <c r="A9" s="143"/>
      <c r="B9" s="138" t="s">
        <v>21</v>
      </c>
      <c r="C9" s="136"/>
      <c r="D9" s="137"/>
      <c r="E9" s="31"/>
      <c r="F9" s="93"/>
      <c r="G9" s="151"/>
      <c r="H9" s="154"/>
      <c r="I9" s="158"/>
      <c r="J9" s="161"/>
      <c r="K9" s="164"/>
      <c r="L9" s="158"/>
      <c r="M9" s="105"/>
      <c r="N9" s="19"/>
      <c r="O9" s="129"/>
      <c r="P9" s="20"/>
      <c r="Q9" s="1"/>
      <c r="R9" s="21"/>
      <c r="S9" s="19"/>
      <c r="T9" s="22"/>
      <c r="U9" s="23"/>
      <c r="V9" s="24"/>
      <c r="W9" s="6"/>
      <c r="X9" s="8"/>
      <c r="Y9" s="10"/>
      <c r="Z9" s="11"/>
      <c r="AA9" s="12"/>
      <c r="AB9" s="13"/>
      <c r="AF9" s="1"/>
    </row>
    <row r="10" spans="1:32" s="5" customFormat="1" ht="19.5" thickBot="1">
      <c r="A10" s="144"/>
      <c r="B10" s="139"/>
      <c r="C10" s="140"/>
      <c r="D10" s="141"/>
      <c r="E10" s="30"/>
      <c r="F10" s="94"/>
      <c r="G10" s="152"/>
      <c r="H10" s="153"/>
      <c r="I10" s="159"/>
      <c r="J10" s="160"/>
      <c r="K10" s="165"/>
      <c r="L10" s="166"/>
      <c r="M10" s="106"/>
      <c r="N10" s="19"/>
      <c r="O10" s="129"/>
      <c r="P10" s="20"/>
      <c r="Q10" s="1"/>
      <c r="R10" s="21"/>
      <c r="S10" s="19"/>
      <c r="T10" s="22"/>
      <c r="U10" s="23"/>
      <c r="V10" s="24"/>
      <c r="W10" s="6"/>
      <c r="X10" s="8"/>
      <c r="Y10" s="10"/>
      <c r="Z10" s="11"/>
      <c r="AA10" s="12"/>
      <c r="AB10" s="13"/>
      <c r="AF10" s="1"/>
    </row>
    <row r="11" spans="1:32" s="5" customFormat="1" ht="18.75">
      <c r="A11" s="142" t="s">
        <v>15</v>
      </c>
      <c r="B11" s="132" t="s">
        <v>34</v>
      </c>
      <c r="C11" s="133">
        <v>10000</v>
      </c>
      <c r="D11" s="134">
        <v>44373</v>
      </c>
      <c r="E11" s="29">
        <f>'2021年05月分'!M11</f>
        <v>102000</v>
      </c>
      <c r="F11" s="92">
        <f>E11-SUM(C11:C15)</f>
        <v>92000</v>
      </c>
      <c r="G11" s="151">
        <v>44373</v>
      </c>
      <c r="H11" s="155">
        <v>28000</v>
      </c>
      <c r="I11" s="156" t="s">
        <v>29</v>
      </c>
      <c r="J11" s="162"/>
      <c r="K11" s="163"/>
      <c r="L11" s="156"/>
      <c r="M11" s="104">
        <f>F11+SUM(H11:H15)-SUM(K11:K15)</f>
        <v>120000</v>
      </c>
      <c r="N11" s="19"/>
      <c r="O11" s="129"/>
      <c r="P11" s="20"/>
      <c r="Q11" s="1"/>
      <c r="R11" s="21"/>
      <c r="S11" s="19"/>
      <c r="T11" s="22"/>
      <c r="U11" s="23"/>
      <c r="V11" s="24"/>
      <c r="W11" s="6"/>
      <c r="X11" s="8"/>
      <c r="Y11" s="10"/>
      <c r="Z11" s="11"/>
      <c r="AA11" s="12"/>
      <c r="AB11" s="13"/>
      <c r="AF11" s="1"/>
    </row>
    <row r="12" spans="1:32" s="5" customFormat="1" ht="18.75">
      <c r="A12" s="143"/>
      <c r="B12" s="135" t="s">
        <v>22</v>
      </c>
      <c r="C12" s="136"/>
      <c r="D12" s="137"/>
      <c r="E12" s="31"/>
      <c r="F12" s="93"/>
      <c r="G12" s="151"/>
      <c r="H12" s="154"/>
      <c r="I12" s="158"/>
      <c r="J12" s="161"/>
      <c r="K12" s="164"/>
      <c r="L12" s="158"/>
      <c r="M12" s="105"/>
      <c r="N12" s="19"/>
      <c r="O12" s="129"/>
      <c r="P12" s="20"/>
      <c r="Q12" s="1"/>
      <c r="R12" s="21"/>
      <c r="S12" s="19"/>
      <c r="T12" s="22"/>
      <c r="U12" s="23"/>
      <c r="V12" s="24"/>
      <c r="W12" s="6"/>
      <c r="X12" s="8"/>
      <c r="Y12" s="10"/>
      <c r="Z12" s="11"/>
      <c r="AA12" s="12"/>
      <c r="AB12" s="13"/>
      <c r="AF12" s="1"/>
    </row>
    <row r="13" spans="1:32" s="5" customFormat="1" ht="18.75">
      <c r="A13" s="143"/>
      <c r="B13" s="135"/>
      <c r="C13" s="136"/>
      <c r="D13" s="137"/>
      <c r="E13" s="31"/>
      <c r="F13" s="93"/>
      <c r="G13" s="151"/>
      <c r="H13" s="154"/>
      <c r="I13" s="158"/>
      <c r="J13" s="161"/>
      <c r="K13" s="164"/>
      <c r="L13" s="158"/>
      <c r="M13" s="105"/>
      <c r="N13" s="19"/>
      <c r="O13" s="129"/>
      <c r="P13" s="20"/>
      <c r="Q13" s="1"/>
      <c r="R13" s="21"/>
      <c r="S13" s="19"/>
      <c r="T13" s="22"/>
      <c r="U13" s="23"/>
      <c r="V13" s="24"/>
      <c r="W13" s="6"/>
      <c r="X13" s="8"/>
      <c r="Y13" s="10"/>
      <c r="Z13" s="11"/>
      <c r="AA13" s="12"/>
      <c r="AB13" s="13"/>
      <c r="AF13" s="1"/>
    </row>
    <row r="14" spans="1:32" s="5" customFormat="1" ht="18.75">
      <c r="A14" s="143"/>
      <c r="B14" s="135"/>
      <c r="C14" s="136"/>
      <c r="D14" s="137"/>
      <c r="E14" s="31"/>
      <c r="F14" s="93"/>
      <c r="G14" s="151"/>
      <c r="H14" s="154"/>
      <c r="I14" s="158"/>
      <c r="J14" s="161"/>
      <c r="K14" s="164"/>
      <c r="L14" s="158"/>
      <c r="M14" s="105"/>
      <c r="N14" s="19"/>
      <c r="O14" s="129"/>
      <c r="P14" s="20"/>
      <c r="Q14" s="1"/>
      <c r="R14" s="21"/>
      <c r="S14" s="19"/>
      <c r="T14" s="22"/>
      <c r="U14" s="23"/>
      <c r="V14" s="24"/>
      <c r="W14" s="6"/>
      <c r="X14" s="8"/>
      <c r="Y14" s="10"/>
      <c r="Z14" s="11"/>
      <c r="AA14" s="12"/>
      <c r="AB14" s="13"/>
      <c r="AF14" s="1"/>
    </row>
    <row r="15" spans="1:32" s="5" customFormat="1" ht="19.5" thickBot="1">
      <c r="A15" s="144"/>
      <c r="B15" s="139"/>
      <c r="C15" s="140"/>
      <c r="D15" s="141"/>
      <c r="E15" s="30"/>
      <c r="F15" s="94"/>
      <c r="G15" s="152"/>
      <c r="H15" s="153"/>
      <c r="I15" s="159"/>
      <c r="J15" s="160"/>
      <c r="K15" s="165"/>
      <c r="L15" s="166"/>
      <c r="M15" s="106"/>
      <c r="N15" s="19"/>
      <c r="O15" s="129"/>
      <c r="P15" s="20"/>
      <c r="Q15" s="1"/>
      <c r="R15" s="21"/>
      <c r="S15" s="19"/>
      <c r="T15" s="22"/>
      <c r="U15" s="23"/>
      <c r="V15" s="24"/>
      <c r="W15" s="6"/>
      <c r="X15" s="8"/>
      <c r="Y15" s="10"/>
      <c r="Z15" s="11"/>
      <c r="AA15" s="12"/>
      <c r="AB15" s="13"/>
      <c r="AF15" s="1"/>
    </row>
    <row r="16" spans="1:32" s="5" customFormat="1" ht="18.75">
      <c r="A16" s="142" t="s">
        <v>16</v>
      </c>
      <c r="B16" s="132" t="s">
        <v>19</v>
      </c>
      <c r="C16" s="133">
        <v>10000</v>
      </c>
      <c r="D16" s="134">
        <v>44372</v>
      </c>
      <c r="E16" s="29">
        <f>'2021年05月分'!M16</f>
        <v>-20000</v>
      </c>
      <c r="F16" s="92">
        <f>E16-SUM(C16:C20)</f>
        <v>-30000</v>
      </c>
      <c r="G16" s="151"/>
      <c r="H16" s="155"/>
      <c r="I16" s="156"/>
      <c r="J16" s="162"/>
      <c r="K16" s="163"/>
      <c r="L16" s="156"/>
      <c r="M16" s="104">
        <f>F16+SUM(H16:H20)-SUM(K16:K20)</f>
        <v>-30000</v>
      </c>
      <c r="N16" s="19"/>
      <c r="O16" s="129"/>
      <c r="P16" s="20"/>
      <c r="Q16" s="1"/>
      <c r="R16" s="21"/>
      <c r="S16" s="19"/>
      <c r="T16" s="22"/>
      <c r="U16" s="23"/>
      <c r="V16" s="24"/>
      <c r="W16" s="6"/>
      <c r="X16" s="8"/>
      <c r="Y16" s="10"/>
      <c r="Z16" s="11"/>
      <c r="AA16" s="12"/>
      <c r="AB16" s="13"/>
      <c r="AF16" s="1"/>
    </row>
    <row r="17" spans="1:32" s="5" customFormat="1" ht="18.75">
      <c r="A17" s="143"/>
      <c r="B17" s="135" t="s">
        <v>23</v>
      </c>
      <c r="C17" s="136"/>
      <c r="D17" s="137"/>
      <c r="E17" s="31"/>
      <c r="F17" s="93"/>
      <c r="G17" s="151"/>
      <c r="H17" s="154"/>
      <c r="I17" s="158"/>
      <c r="J17" s="161"/>
      <c r="K17" s="164"/>
      <c r="L17" s="158"/>
      <c r="M17" s="105"/>
      <c r="N17" s="19"/>
      <c r="O17" s="129"/>
      <c r="P17" s="20"/>
      <c r="Q17" s="1"/>
      <c r="R17" s="21"/>
      <c r="S17" s="19"/>
      <c r="T17" s="22"/>
      <c r="U17" s="23"/>
      <c r="V17" s="24"/>
      <c r="W17" s="6"/>
      <c r="X17" s="8"/>
      <c r="Y17" s="10"/>
      <c r="Z17" s="11"/>
      <c r="AA17" s="12"/>
      <c r="AB17" s="13"/>
      <c r="AF17" s="1"/>
    </row>
    <row r="18" spans="1:32" s="5" customFormat="1" ht="18.75">
      <c r="A18" s="143"/>
      <c r="B18" s="135"/>
      <c r="C18" s="136"/>
      <c r="D18" s="137"/>
      <c r="E18" s="31"/>
      <c r="F18" s="93"/>
      <c r="G18" s="151"/>
      <c r="H18" s="154"/>
      <c r="I18" s="158"/>
      <c r="J18" s="161"/>
      <c r="K18" s="164"/>
      <c r="L18" s="158"/>
      <c r="M18" s="105"/>
      <c r="N18" s="19"/>
      <c r="O18" s="129"/>
      <c r="P18" s="20"/>
      <c r="Q18" s="1"/>
      <c r="R18" s="21"/>
      <c r="S18" s="19"/>
      <c r="T18" s="22"/>
      <c r="U18" s="23"/>
      <c r="V18" s="24"/>
      <c r="W18" s="6"/>
      <c r="X18" s="8"/>
      <c r="Y18" s="10"/>
      <c r="Z18" s="11"/>
      <c r="AA18" s="12"/>
      <c r="AB18" s="13"/>
      <c r="AF18" s="1"/>
    </row>
    <row r="19" spans="1:29" ht="18.75">
      <c r="A19" s="143"/>
      <c r="B19" s="135"/>
      <c r="C19" s="136"/>
      <c r="D19" s="137"/>
      <c r="E19" s="31"/>
      <c r="F19" s="93"/>
      <c r="G19" s="151"/>
      <c r="H19" s="154"/>
      <c r="I19" s="158"/>
      <c r="J19" s="161"/>
      <c r="K19" s="164"/>
      <c r="L19" s="158"/>
      <c r="M19" s="105"/>
      <c r="N19" s="19"/>
      <c r="O19" s="129"/>
      <c r="P19" s="20"/>
      <c r="R19" s="21"/>
      <c r="S19" s="19"/>
      <c r="T19" s="22"/>
      <c r="U19" s="23"/>
      <c r="V19" s="24"/>
      <c r="AC19" s="5"/>
    </row>
    <row r="20" spans="1:29" ht="19.5" thickBot="1">
      <c r="A20" s="144"/>
      <c r="B20" s="139"/>
      <c r="C20" s="140"/>
      <c r="D20" s="141"/>
      <c r="E20" s="30"/>
      <c r="F20" s="94"/>
      <c r="G20" s="152"/>
      <c r="H20" s="153"/>
      <c r="I20" s="159"/>
      <c r="J20" s="160"/>
      <c r="K20" s="165"/>
      <c r="L20" s="166"/>
      <c r="M20" s="106"/>
      <c r="N20" s="19"/>
      <c r="O20" s="129"/>
      <c r="P20" s="20"/>
      <c r="R20" s="21"/>
      <c r="S20" s="19"/>
      <c r="T20" s="22"/>
      <c r="U20" s="23"/>
      <c r="V20" s="24"/>
      <c r="AC20" s="5"/>
    </row>
    <row r="21" spans="1:29" ht="18.75">
      <c r="A21" s="142" t="s">
        <v>17</v>
      </c>
      <c r="B21" s="132" t="s">
        <v>32</v>
      </c>
      <c r="C21" s="133"/>
      <c r="D21" s="134">
        <v>44357</v>
      </c>
      <c r="E21" s="29">
        <f>'2021年05月分'!M21</f>
        <v>81000</v>
      </c>
      <c r="F21" s="92">
        <f>E21-SUM(C21:C25)</f>
        <v>33000</v>
      </c>
      <c r="G21" s="151"/>
      <c r="H21" s="155"/>
      <c r="I21" s="156"/>
      <c r="J21" s="162"/>
      <c r="K21" s="163"/>
      <c r="L21" s="156"/>
      <c r="M21" s="104">
        <f>F21+SUM(H21:H25)-SUM(K21:K25)</f>
        <v>33000</v>
      </c>
      <c r="N21" s="19"/>
      <c r="O21" s="129"/>
      <c r="P21" s="20"/>
      <c r="R21" s="21"/>
      <c r="S21" s="19"/>
      <c r="T21" s="22"/>
      <c r="U21" s="23"/>
      <c r="V21" s="24"/>
      <c r="AC21" s="5"/>
    </row>
    <row r="22" spans="1:29" ht="18.75">
      <c r="A22" s="143"/>
      <c r="B22" s="135" t="s">
        <v>39</v>
      </c>
      <c r="C22" s="136">
        <v>48000</v>
      </c>
      <c r="D22" s="137">
        <v>44372</v>
      </c>
      <c r="E22" s="31"/>
      <c r="F22" s="93"/>
      <c r="G22" s="151"/>
      <c r="H22" s="154"/>
      <c r="I22" s="158"/>
      <c r="J22" s="161"/>
      <c r="K22" s="164"/>
      <c r="L22" s="158"/>
      <c r="M22" s="105"/>
      <c r="N22" s="19"/>
      <c r="O22" s="129"/>
      <c r="P22" s="20"/>
      <c r="R22" s="21"/>
      <c r="S22" s="19"/>
      <c r="T22" s="22"/>
      <c r="U22" s="23"/>
      <c r="V22" s="24"/>
      <c r="AC22" s="5"/>
    </row>
    <row r="23" spans="1:29" ht="18.75">
      <c r="A23" s="143"/>
      <c r="B23" s="135" t="s">
        <v>25</v>
      </c>
      <c r="C23" s="136"/>
      <c r="D23" s="137"/>
      <c r="E23" s="31"/>
      <c r="F23" s="93"/>
      <c r="G23" s="151"/>
      <c r="H23" s="154"/>
      <c r="I23" s="158"/>
      <c r="J23" s="161"/>
      <c r="K23" s="164"/>
      <c r="L23" s="158"/>
      <c r="M23" s="105"/>
      <c r="N23" s="19"/>
      <c r="O23" s="129"/>
      <c r="P23" s="20"/>
      <c r="R23" s="21"/>
      <c r="S23" s="19"/>
      <c r="T23" s="22"/>
      <c r="U23" s="23"/>
      <c r="V23" s="24"/>
      <c r="AC23" s="5"/>
    </row>
    <row r="24" spans="1:29" ht="18.75">
      <c r="A24" s="143"/>
      <c r="B24" s="135"/>
      <c r="C24" s="136"/>
      <c r="D24" s="137"/>
      <c r="E24" s="31"/>
      <c r="F24" s="93"/>
      <c r="G24" s="151"/>
      <c r="H24" s="154"/>
      <c r="I24" s="158"/>
      <c r="J24" s="161"/>
      <c r="K24" s="164"/>
      <c r="L24" s="158"/>
      <c r="M24" s="105"/>
      <c r="N24" s="19"/>
      <c r="O24" s="129"/>
      <c r="P24" s="20"/>
      <c r="R24" s="21"/>
      <c r="S24" s="19"/>
      <c r="T24" s="22"/>
      <c r="U24" s="23"/>
      <c r="V24" s="24"/>
      <c r="AC24" s="5"/>
    </row>
    <row r="25" spans="1:29" ht="19.5" thickBot="1">
      <c r="A25" s="144"/>
      <c r="B25" s="139"/>
      <c r="C25" s="140"/>
      <c r="D25" s="141"/>
      <c r="E25" s="30"/>
      <c r="F25" s="94"/>
      <c r="G25" s="152"/>
      <c r="H25" s="153"/>
      <c r="I25" s="159"/>
      <c r="J25" s="160"/>
      <c r="K25" s="165"/>
      <c r="L25" s="166"/>
      <c r="M25" s="106"/>
      <c r="N25" s="19"/>
      <c r="O25" s="129"/>
      <c r="P25" s="20"/>
      <c r="R25" s="21"/>
      <c r="S25" s="19"/>
      <c r="T25" s="22"/>
      <c r="U25" s="23"/>
      <c r="V25" s="24"/>
      <c r="AC25" s="5"/>
    </row>
    <row r="26" spans="1:29" ht="18.75">
      <c r="A26" s="142" t="s">
        <v>18</v>
      </c>
      <c r="B26" s="132" t="s">
        <v>24</v>
      </c>
      <c r="C26" s="133">
        <v>8500</v>
      </c>
      <c r="D26" s="134">
        <v>44369</v>
      </c>
      <c r="E26" s="29">
        <f>'2021年05月分'!M26</f>
        <v>-14000</v>
      </c>
      <c r="F26" s="92">
        <f>E26-SUM(C26:C30)</f>
        <v>-22500</v>
      </c>
      <c r="G26" s="151"/>
      <c r="H26" s="155"/>
      <c r="I26" s="156"/>
      <c r="J26" s="162"/>
      <c r="K26" s="163"/>
      <c r="L26" s="156"/>
      <c r="M26" s="104">
        <f>F26+SUM(H26:H30)-SUM(K26:K30)</f>
        <v>-22500</v>
      </c>
      <c r="N26" s="19"/>
      <c r="O26" s="129"/>
      <c r="P26" s="20"/>
      <c r="R26" s="21"/>
      <c r="S26" s="19"/>
      <c r="T26" s="22"/>
      <c r="U26" s="23"/>
      <c r="V26" s="24"/>
      <c r="AC26" s="5"/>
    </row>
    <row r="27" spans="1:29" ht="18.75">
      <c r="A27" s="143"/>
      <c r="B27" s="135" t="s">
        <v>22</v>
      </c>
      <c r="C27" s="136"/>
      <c r="D27" s="137"/>
      <c r="E27" s="31"/>
      <c r="F27" s="93"/>
      <c r="G27" s="151"/>
      <c r="H27" s="154"/>
      <c r="I27" s="158"/>
      <c r="J27" s="161"/>
      <c r="K27" s="164"/>
      <c r="L27" s="158"/>
      <c r="M27" s="105"/>
      <c r="N27" s="19"/>
      <c r="O27" s="129"/>
      <c r="P27" s="20"/>
      <c r="R27" s="21"/>
      <c r="S27" s="19"/>
      <c r="T27" s="22"/>
      <c r="U27" s="23"/>
      <c r="V27" s="24"/>
      <c r="AC27" s="5"/>
    </row>
    <row r="28" spans="1:29" ht="18.75">
      <c r="A28" s="143"/>
      <c r="B28" s="135"/>
      <c r="C28" s="136"/>
      <c r="D28" s="137"/>
      <c r="E28" s="31"/>
      <c r="F28" s="93"/>
      <c r="G28" s="151"/>
      <c r="H28" s="154"/>
      <c r="I28" s="158"/>
      <c r="J28" s="161"/>
      <c r="K28" s="164"/>
      <c r="L28" s="158"/>
      <c r="M28" s="105"/>
      <c r="N28" s="19"/>
      <c r="O28" s="129"/>
      <c r="P28" s="20"/>
      <c r="R28" s="21"/>
      <c r="S28" s="19"/>
      <c r="T28" s="22"/>
      <c r="U28" s="23"/>
      <c r="V28" s="24"/>
      <c r="AC28" s="5"/>
    </row>
    <row r="29" spans="1:29" ht="18.75">
      <c r="A29" s="143"/>
      <c r="B29" s="135"/>
      <c r="C29" s="136"/>
      <c r="D29" s="137"/>
      <c r="E29" s="31"/>
      <c r="F29" s="93"/>
      <c r="G29" s="151"/>
      <c r="H29" s="154"/>
      <c r="I29" s="158"/>
      <c r="J29" s="161"/>
      <c r="K29" s="164"/>
      <c r="L29" s="158"/>
      <c r="M29" s="105"/>
      <c r="N29" s="19"/>
      <c r="O29" s="129"/>
      <c r="P29" s="20"/>
      <c r="R29" s="21"/>
      <c r="S29" s="19"/>
      <c r="T29" s="22"/>
      <c r="U29" s="23"/>
      <c r="V29" s="24"/>
      <c r="AC29" s="5"/>
    </row>
    <row r="30" spans="1:29" ht="19.5" thickBot="1">
      <c r="A30" s="144"/>
      <c r="B30" s="139"/>
      <c r="C30" s="140"/>
      <c r="D30" s="141"/>
      <c r="E30" s="30"/>
      <c r="F30" s="94"/>
      <c r="G30" s="152"/>
      <c r="H30" s="153"/>
      <c r="I30" s="159"/>
      <c r="J30" s="160"/>
      <c r="K30" s="165"/>
      <c r="L30" s="166"/>
      <c r="M30" s="106"/>
      <c r="N30" s="19"/>
      <c r="O30" s="129"/>
      <c r="P30" s="20"/>
      <c r="R30" s="21"/>
      <c r="S30" s="19"/>
      <c r="T30" s="22"/>
      <c r="U30" s="23"/>
      <c r="V30" s="24"/>
      <c r="AC30" s="5"/>
    </row>
    <row r="31" spans="1:31" s="114" customFormat="1" ht="24" customHeight="1" thickBot="1">
      <c r="A31" s="184" t="s">
        <v>28</v>
      </c>
      <c r="B31" s="185"/>
      <c r="C31" s="185"/>
      <c r="D31" s="186"/>
      <c r="E31" s="110">
        <f>'2021年05月分'!M31</f>
        <v>80000</v>
      </c>
      <c r="F31" s="111"/>
      <c r="G31" s="187">
        <f ca="1">NOW()</f>
        <v>44256.88803229167</v>
      </c>
      <c r="H31" s="188"/>
      <c r="I31" s="188"/>
      <c r="J31" s="188"/>
      <c r="K31" s="188"/>
      <c r="L31" s="126" t="s">
        <v>30</v>
      </c>
      <c r="M31" s="112">
        <v>80000</v>
      </c>
      <c r="N31" s="19"/>
      <c r="O31" s="129"/>
      <c r="P31" s="113"/>
      <c r="R31" s="115"/>
      <c r="S31" s="19"/>
      <c r="T31" s="22"/>
      <c r="U31" s="116"/>
      <c r="V31" s="117"/>
      <c r="W31" s="118"/>
      <c r="X31" s="119"/>
      <c r="Y31" s="120"/>
      <c r="Z31" s="121"/>
      <c r="AA31" s="122"/>
      <c r="AB31" s="123"/>
      <c r="AC31" s="124"/>
      <c r="AD31" s="124"/>
      <c r="AE31" s="124"/>
    </row>
    <row r="32" spans="1:31" s="76" customFormat="1" ht="39" customHeight="1" thickBot="1">
      <c r="A32" s="109" t="s">
        <v>7</v>
      </c>
      <c r="B32" s="73"/>
      <c r="C32" s="87">
        <f>SUM(C6:C31)</f>
        <v>196500</v>
      </c>
      <c r="D32" s="74"/>
      <c r="E32" s="108">
        <f>SUM(E6:E31)</f>
        <v>1216890</v>
      </c>
      <c r="F32" s="95">
        <f>SUM(F6:F31)</f>
        <v>940390</v>
      </c>
      <c r="G32" s="88"/>
      <c r="H32" s="99"/>
      <c r="I32" s="89"/>
      <c r="J32" s="90"/>
      <c r="K32" s="103"/>
      <c r="L32" s="91"/>
      <c r="M32" s="107">
        <f>SUM(M6:M31)</f>
        <v>1428390</v>
      </c>
      <c r="N32" s="71"/>
      <c r="O32" s="130"/>
      <c r="P32" s="75"/>
      <c r="R32" s="77"/>
      <c r="S32" s="71"/>
      <c r="T32" s="72"/>
      <c r="U32" s="78"/>
      <c r="V32" s="79"/>
      <c r="W32" s="80"/>
      <c r="X32" s="81"/>
      <c r="Y32" s="82"/>
      <c r="Z32" s="83"/>
      <c r="AA32" s="84"/>
      <c r="AB32" s="85"/>
      <c r="AC32" s="86"/>
      <c r="AD32" s="86"/>
      <c r="AE32" s="86"/>
    </row>
    <row r="33" spans="5:29" ht="22.5" customHeight="1">
      <c r="E33" s="15"/>
      <c r="G33" s="17"/>
      <c r="H33" s="18"/>
      <c r="I33" s="16"/>
      <c r="L33" s="25"/>
      <c r="M33" s="26"/>
      <c r="N33" s="19"/>
      <c r="O33" s="129"/>
      <c r="P33" s="20"/>
      <c r="R33" s="21"/>
      <c r="S33" s="19"/>
      <c r="T33" s="22"/>
      <c r="U33" s="23"/>
      <c r="V33" s="24"/>
      <c r="AC33" s="5"/>
    </row>
  </sheetData>
  <sheetProtection sheet="1" objects="1" scenarios="1"/>
  <mergeCells count="4">
    <mergeCell ref="A1:M1"/>
    <mergeCell ref="A31:D31"/>
    <mergeCell ref="G31:K31"/>
    <mergeCell ref="A2:M2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12.57421875" style="1" customWidth="1"/>
    <col min="2" max="2" width="32.57421875" style="1" customWidth="1"/>
    <col min="3" max="3" width="10.28125" style="1" bestFit="1" customWidth="1"/>
    <col min="4" max="4" width="9.421875" style="1" customWidth="1"/>
    <col min="5" max="5" width="13.140625" style="1" customWidth="1"/>
    <col min="6" max="6" width="15.00390625" style="1" bestFit="1" customWidth="1"/>
    <col min="7" max="7" width="9.140625" style="28" bestFit="1" customWidth="1"/>
    <col min="8" max="8" width="10.28125" style="1" bestFit="1" customWidth="1"/>
    <col min="9" max="9" width="22.57421875" style="1" customWidth="1"/>
    <col min="10" max="10" width="9.140625" style="1" bestFit="1" customWidth="1"/>
    <col min="11" max="11" width="9.57421875" style="1" customWidth="1"/>
    <col min="12" max="12" width="22.57421875" style="1" customWidth="1"/>
    <col min="13" max="13" width="16.57421875" style="2" bestFit="1" customWidth="1"/>
    <col min="14" max="14" width="13.7109375" style="3" customWidth="1"/>
    <col min="15" max="15" width="14.28125" style="128" bestFit="1" customWidth="1"/>
    <col min="16" max="16" width="10.8515625" style="4" bestFit="1" customWidth="1"/>
    <col min="17" max="17" width="9.00390625" style="1" customWidth="1"/>
    <col min="18" max="18" width="10.28125" style="5" bestFit="1" customWidth="1"/>
    <col min="19" max="19" width="14.421875" style="6" customWidth="1"/>
    <col min="20" max="20" width="10.57421875" style="7" bestFit="1" customWidth="1"/>
    <col min="21" max="21" width="9.140625" style="8" bestFit="1" customWidth="1"/>
    <col min="22" max="22" width="9.00390625" style="9" customWidth="1"/>
    <col min="23" max="23" width="16.421875" style="6" customWidth="1"/>
    <col min="24" max="24" width="11.421875" style="8" bestFit="1" customWidth="1"/>
    <col min="25" max="25" width="12.140625" style="10" customWidth="1"/>
    <col min="26" max="26" width="12.57421875" style="11" customWidth="1"/>
    <col min="27" max="27" width="10.421875" style="12" bestFit="1" customWidth="1"/>
    <col min="28" max="28" width="9.140625" style="13" bestFit="1" customWidth="1"/>
    <col min="29" max="29" width="5.140625" style="27" customWidth="1"/>
    <col min="30" max="30" width="10.00390625" style="5" customWidth="1"/>
    <col min="31" max="31" width="12.28125" style="5" customWidth="1"/>
    <col min="32" max="32" width="12.28125" style="1" customWidth="1"/>
    <col min="33" max="16384" width="9.00390625" style="1" customWidth="1"/>
  </cols>
  <sheetData>
    <row r="1" spans="1:32" s="5" customFormat="1" ht="63" customHeight="1">
      <c r="A1" s="190" t="s">
        <v>55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3"/>
      <c r="O1" s="128"/>
      <c r="P1" s="4"/>
      <c r="Q1" s="1"/>
      <c r="S1" s="6"/>
      <c r="T1" s="7"/>
      <c r="U1" s="8"/>
      <c r="V1" s="9"/>
      <c r="W1" s="6"/>
      <c r="X1" s="8"/>
      <c r="Y1" s="10"/>
      <c r="Z1" s="11"/>
      <c r="AA1" s="12"/>
      <c r="AB1" s="13"/>
      <c r="AC1" s="14"/>
      <c r="AF1" s="1"/>
    </row>
    <row r="2" spans="1:32" s="5" customFormat="1" ht="18" customHeight="1">
      <c r="A2" s="189" t="s">
        <v>58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3"/>
      <c r="O2" s="128"/>
      <c r="P2" s="4"/>
      <c r="Q2" s="1"/>
      <c r="S2" s="6"/>
      <c r="T2" s="7"/>
      <c r="U2" s="8"/>
      <c r="V2" s="9"/>
      <c r="W2" s="6"/>
      <c r="X2" s="8"/>
      <c r="Y2" s="10"/>
      <c r="Z2" s="11"/>
      <c r="AA2" s="12"/>
      <c r="AB2" s="13"/>
      <c r="AC2" s="14"/>
      <c r="AF2" s="1"/>
    </row>
    <row r="3" spans="1:32" s="5" customFormat="1" ht="21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67" t="s">
        <v>44</v>
      </c>
      <c r="M3" s="167" t="s">
        <v>56</v>
      </c>
      <c r="N3" s="3"/>
      <c r="O3" s="128"/>
      <c r="P3" s="4"/>
      <c r="Q3" s="1"/>
      <c r="S3" s="6"/>
      <c r="T3" s="7"/>
      <c r="U3" s="8"/>
      <c r="V3" s="9"/>
      <c r="W3" s="6"/>
      <c r="X3" s="8"/>
      <c r="Y3" s="10"/>
      <c r="Z3" s="11"/>
      <c r="AA3" s="12"/>
      <c r="AB3" s="13"/>
      <c r="AC3" s="14"/>
      <c r="AF3" s="1"/>
    </row>
    <row r="4" spans="1:32" s="5" customFormat="1" ht="21" customHeight="1" thickBot="1">
      <c r="A4" s="148" t="s">
        <v>57</v>
      </c>
      <c r="B4" s="45"/>
      <c r="C4" s="45"/>
      <c r="D4" s="45"/>
      <c r="E4" s="149" t="s">
        <v>9</v>
      </c>
      <c r="F4" s="45"/>
      <c r="G4" s="45"/>
      <c r="H4" s="46"/>
      <c r="I4" s="45"/>
      <c r="J4" s="45"/>
      <c r="K4" s="45"/>
      <c r="L4" s="150">
        <f ca="1">NOW()</f>
        <v>44256.88803229167</v>
      </c>
      <c r="M4" s="150">
        <v>44408</v>
      </c>
      <c r="N4" s="3"/>
      <c r="O4" s="128"/>
      <c r="P4" s="4"/>
      <c r="Q4" s="1"/>
      <c r="S4" s="6"/>
      <c r="T4" s="7"/>
      <c r="U4" s="8"/>
      <c r="V4" s="9"/>
      <c r="W4" s="6"/>
      <c r="X4" s="8"/>
      <c r="Y4" s="10"/>
      <c r="Z4" s="11"/>
      <c r="AA4" s="12"/>
      <c r="AB4" s="13"/>
      <c r="AF4" s="1"/>
    </row>
    <row r="5" spans="1:32" s="5" customFormat="1" ht="26.25" customHeight="1" thickBot="1" thickTop="1">
      <c r="A5" s="32" t="s">
        <v>0</v>
      </c>
      <c r="B5" s="33" t="s">
        <v>13</v>
      </c>
      <c r="C5" s="34" t="s">
        <v>27</v>
      </c>
      <c r="D5" s="35" t="s">
        <v>1</v>
      </c>
      <c r="E5" s="36" t="s">
        <v>10</v>
      </c>
      <c r="F5" s="37" t="s">
        <v>26</v>
      </c>
      <c r="G5" s="38" t="s">
        <v>2</v>
      </c>
      <c r="H5" s="39" t="s">
        <v>11</v>
      </c>
      <c r="I5" s="40" t="s">
        <v>4</v>
      </c>
      <c r="J5" s="41" t="s">
        <v>5</v>
      </c>
      <c r="K5" s="42" t="s">
        <v>3</v>
      </c>
      <c r="L5" s="43" t="s">
        <v>4</v>
      </c>
      <c r="M5" s="44" t="s">
        <v>6</v>
      </c>
      <c r="N5" s="19"/>
      <c r="O5" s="129"/>
      <c r="P5" s="20"/>
      <c r="Q5" s="1"/>
      <c r="R5" s="21"/>
      <c r="S5" s="19"/>
      <c r="T5" s="22"/>
      <c r="U5" s="23"/>
      <c r="V5" s="24"/>
      <c r="W5" s="6"/>
      <c r="X5" s="8"/>
      <c r="Y5" s="10"/>
      <c r="Z5" s="11"/>
      <c r="AA5" s="12"/>
      <c r="AB5" s="13"/>
      <c r="AF5" s="1"/>
    </row>
    <row r="6" spans="1:32" s="5" customFormat="1" ht="19.5">
      <c r="A6" s="142" t="s">
        <v>14</v>
      </c>
      <c r="B6" s="132" t="s">
        <v>38</v>
      </c>
      <c r="C6" s="133">
        <v>120000</v>
      </c>
      <c r="D6" s="134">
        <v>44387</v>
      </c>
      <c r="E6" s="29">
        <f>'2021年06月分'!M6</f>
        <v>1247890</v>
      </c>
      <c r="F6" s="92">
        <f>E6-SUM(C6:C10)</f>
        <v>1127890</v>
      </c>
      <c r="G6" s="151">
        <v>44402</v>
      </c>
      <c r="H6" s="155">
        <v>380000</v>
      </c>
      <c r="I6" s="156" t="s">
        <v>61</v>
      </c>
      <c r="J6" s="162"/>
      <c r="K6" s="163"/>
      <c r="L6" s="156"/>
      <c r="M6" s="104">
        <f>F6+SUM(H6:H10)-SUM(K6:K10)</f>
        <v>1507890</v>
      </c>
      <c r="N6" s="19"/>
      <c r="O6" s="145"/>
      <c r="P6" s="20"/>
      <c r="Q6" s="1"/>
      <c r="R6" s="21"/>
      <c r="S6" s="19"/>
      <c r="T6" s="22"/>
      <c r="U6" s="23"/>
      <c r="V6" s="24"/>
      <c r="W6" s="6"/>
      <c r="X6" s="8"/>
      <c r="Y6" s="10"/>
      <c r="Z6" s="11"/>
      <c r="AA6" s="12"/>
      <c r="AB6" s="13"/>
      <c r="AF6" s="1"/>
    </row>
    <row r="7" spans="1:32" s="5" customFormat="1" ht="18.75">
      <c r="A7" s="143"/>
      <c r="B7" s="135"/>
      <c r="C7" s="136"/>
      <c r="D7" s="137">
        <v>44403</v>
      </c>
      <c r="E7" s="31"/>
      <c r="F7" s="93"/>
      <c r="G7" s="151"/>
      <c r="H7" s="154"/>
      <c r="I7" s="157" t="s">
        <v>12</v>
      </c>
      <c r="J7" s="161"/>
      <c r="K7" s="164"/>
      <c r="L7" s="158"/>
      <c r="M7" s="105"/>
      <c r="N7" s="19"/>
      <c r="O7" s="129"/>
      <c r="P7" s="20"/>
      <c r="Q7" s="1"/>
      <c r="R7" s="21"/>
      <c r="S7" s="19"/>
      <c r="T7" s="22"/>
      <c r="U7" s="23"/>
      <c r="V7" s="24"/>
      <c r="W7" s="6"/>
      <c r="X7" s="8"/>
      <c r="Y7" s="10"/>
      <c r="Z7" s="11"/>
      <c r="AA7" s="12"/>
      <c r="AB7" s="13"/>
      <c r="AF7" s="1"/>
    </row>
    <row r="8" spans="1:32" s="5" customFormat="1" ht="18.75">
      <c r="A8" s="143"/>
      <c r="B8" s="138" t="s">
        <v>20</v>
      </c>
      <c r="C8" s="136"/>
      <c r="D8" s="137"/>
      <c r="E8" s="31"/>
      <c r="F8" s="93"/>
      <c r="G8" s="151"/>
      <c r="H8" s="154"/>
      <c r="I8" s="158"/>
      <c r="J8" s="161"/>
      <c r="K8" s="164"/>
      <c r="L8" s="158"/>
      <c r="M8" s="105"/>
      <c r="N8" s="19"/>
      <c r="O8" s="129"/>
      <c r="P8" s="20"/>
      <c r="Q8" s="1"/>
      <c r="R8" s="21"/>
      <c r="S8" s="19"/>
      <c r="T8" s="22"/>
      <c r="U8" s="23"/>
      <c r="V8" s="24"/>
      <c r="W8" s="6"/>
      <c r="X8" s="8"/>
      <c r="Y8" s="10"/>
      <c r="Z8" s="11"/>
      <c r="AA8" s="12"/>
      <c r="AB8" s="13"/>
      <c r="AF8" s="1"/>
    </row>
    <row r="9" spans="1:32" s="5" customFormat="1" ht="18.75">
      <c r="A9" s="143"/>
      <c r="B9" s="138" t="s">
        <v>21</v>
      </c>
      <c r="C9" s="136"/>
      <c r="D9" s="137"/>
      <c r="E9" s="31"/>
      <c r="F9" s="93"/>
      <c r="G9" s="151"/>
      <c r="H9" s="154"/>
      <c r="I9" s="158"/>
      <c r="J9" s="161"/>
      <c r="K9" s="164"/>
      <c r="L9" s="158"/>
      <c r="M9" s="105"/>
      <c r="N9" s="19"/>
      <c r="O9" s="129"/>
      <c r="P9" s="20"/>
      <c r="Q9" s="1"/>
      <c r="R9" s="21"/>
      <c r="S9" s="19"/>
      <c r="T9" s="22"/>
      <c r="U9" s="23"/>
      <c r="V9" s="24"/>
      <c r="W9" s="6"/>
      <c r="X9" s="8"/>
      <c r="Y9" s="10"/>
      <c r="Z9" s="11"/>
      <c r="AA9" s="12"/>
      <c r="AB9" s="13"/>
      <c r="AF9" s="1"/>
    </row>
    <row r="10" spans="1:32" s="5" customFormat="1" ht="19.5" thickBot="1">
      <c r="A10" s="144"/>
      <c r="B10" s="139"/>
      <c r="C10" s="140"/>
      <c r="D10" s="141"/>
      <c r="E10" s="30"/>
      <c r="F10" s="94"/>
      <c r="G10" s="152"/>
      <c r="H10" s="153"/>
      <c r="I10" s="159"/>
      <c r="J10" s="160"/>
      <c r="K10" s="165"/>
      <c r="L10" s="166"/>
      <c r="M10" s="106"/>
      <c r="N10" s="19"/>
      <c r="O10" s="129"/>
      <c r="P10" s="20"/>
      <c r="Q10" s="1"/>
      <c r="R10" s="21"/>
      <c r="S10" s="19"/>
      <c r="T10" s="22"/>
      <c r="U10" s="23"/>
      <c r="V10" s="24"/>
      <c r="W10" s="6"/>
      <c r="X10" s="8"/>
      <c r="Y10" s="10"/>
      <c r="Z10" s="11"/>
      <c r="AA10" s="12"/>
      <c r="AB10" s="13"/>
      <c r="AF10" s="1"/>
    </row>
    <row r="11" spans="1:32" s="5" customFormat="1" ht="18.75">
      <c r="A11" s="142" t="s">
        <v>15</v>
      </c>
      <c r="B11" s="132" t="s">
        <v>34</v>
      </c>
      <c r="C11" s="133">
        <v>10000</v>
      </c>
      <c r="D11" s="134">
        <v>44403</v>
      </c>
      <c r="E11" s="29">
        <f>'2021年06月分'!M11</f>
        <v>120000</v>
      </c>
      <c r="F11" s="92">
        <f>E11-SUM(C11:C15)</f>
        <v>110000</v>
      </c>
      <c r="G11" s="151">
        <v>44403</v>
      </c>
      <c r="H11" s="155">
        <v>28000</v>
      </c>
      <c r="I11" s="156" t="s">
        <v>29</v>
      </c>
      <c r="J11" s="162"/>
      <c r="K11" s="163"/>
      <c r="L11" s="156"/>
      <c r="M11" s="104">
        <f>F11+SUM(H11:H15)-SUM(K11:K15)</f>
        <v>138000</v>
      </c>
      <c r="N11" s="19"/>
      <c r="O11" s="129"/>
      <c r="P11" s="20"/>
      <c r="Q11" s="1"/>
      <c r="R11" s="21"/>
      <c r="S11" s="19"/>
      <c r="T11" s="22"/>
      <c r="U11" s="23"/>
      <c r="V11" s="24"/>
      <c r="W11" s="6"/>
      <c r="X11" s="8"/>
      <c r="Y11" s="10"/>
      <c r="Z11" s="11"/>
      <c r="AA11" s="12"/>
      <c r="AB11" s="13"/>
      <c r="AF11" s="1"/>
    </row>
    <row r="12" spans="1:32" s="5" customFormat="1" ht="18.75">
      <c r="A12" s="143"/>
      <c r="B12" s="135" t="s">
        <v>22</v>
      </c>
      <c r="C12" s="136"/>
      <c r="D12" s="137"/>
      <c r="E12" s="31"/>
      <c r="F12" s="93"/>
      <c r="G12" s="151"/>
      <c r="H12" s="154"/>
      <c r="I12" s="158"/>
      <c r="J12" s="161"/>
      <c r="K12" s="164"/>
      <c r="L12" s="158"/>
      <c r="M12" s="105"/>
      <c r="N12" s="19"/>
      <c r="O12" s="129"/>
      <c r="P12" s="20"/>
      <c r="Q12" s="1"/>
      <c r="R12" s="21"/>
      <c r="S12" s="19"/>
      <c r="T12" s="22"/>
      <c r="U12" s="23"/>
      <c r="V12" s="24"/>
      <c r="W12" s="6"/>
      <c r="X12" s="8"/>
      <c r="Y12" s="10"/>
      <c r="Z12" s="11"/>
      <c r="AA12" s="12"/>
      <c r="AB12" s="13"/>
      <c r="AF12" s="1"/>
    </row>
    <row r="13" spans="1:32" s="5" customFormat="1" ht="18.75">
      <c r="A13" s="143"/>
      <c r="B13" s="135"/>
      <c r="C13" s="136"/>
      <c r="D13" s="137"/>
      <c r="E13" s="31"/>
      <c r="F13" s="93"/>
      <c r="G13" s="151"/>
      <c r="H13" s="154"/>
      <c r="I13" s="158"/>
      <c r="J13" s="161"/>
      <c r="K13" s="164"/>
      <c r="L13" s="158"/>
      <c r="M13" s="105"/>
      <c r="N13" s="19"/>
      <c r="O13" s="129"/>
      <c r="P13" s="20"/>
      <c r="Q13" s="1"/>
      <c r="R13" s="21"/>
      <c r="S13" s="19"/>
      <c r="T13" s="22"/>
      <c r="U13" s="23"/>
      <c r="V13" s="24"/>
      <c r="W13" s="6"/>
      <c r="X13" s="8"/>
      <c r="Y13" s="10"/>
      <c r="Z13" s="11"/>
      <c r="AA13" s="12"/>
      <c r="AB13" s="13"/>
      <c r="AF13" s="1"/>
    </row>
    <row r="14" spans="1:32" s="5" customFormat="1" ht="18.75">
      <c r="A14" s="143"/>
      <c r="B14" s="135"/>
      <c r="C14" s="136"/>
      <c r="D14" s="137"/>
      <c r="E14" s="31"/>
      <c r="F14" s="93"/>
      <c r="G14" s="151"/>
      <c r="H14" s="154"/>
      <c r="I14" s="158"/>
      <c r="J14" s="161"/>
      <c r="K14" s="164"/>
      <c r="L14" s="158"/>
      <c r="M14" s="105"/>
      <c r="N14" s="19"/>
      <c r="O14" s="129"/>
      <c r="P14" s="20"/>
      <c r="Q14" s="1"/>
      <c r="R14" s="21"/>
      <c r="S14" s="19"/>
      <c r="T14" s="22"/>
      <c r="U14" s="23"/>
      <c r="V14" s="24"/>
      <c r="W14" s="6"/>
      <c r="X14" s="8"/>
      <c r="Y14" s="10"/>
      <c r="Z14" s="11"/>
      <c r="AA14" s="12"/>
      <c r="AB14" s="13"/>
      <c r="AF14" s="1"/>
    </row>
    <row r="15" spans="1:32" s="5" customFormat="1" ht="19.5" thickBot="1">
      <c r="A15" s="144"/>
      <c r="B15" s="139"/>
      <c r="C15" s="140"/>
      <c r="D15" s="141"/>
      <c r="E15" s="30"/>
      <c r="F15" s="94"/>
      <c r="G15" s="152"/>
      <c r="H15" s="153"/>
      <c r="I15" s="159"/>
      <c r="J15" s="160"/>
      <c r="K15" s="165"/>
      <c r="L15" s="166"/>
      <c r="M15" s="106"/>
      <c r="N15" s="19"/>
      <c r="O15" s="129"/>
      <c r="P15" s="20"/>
      <c r="Q15" s="1"/>
      <c r="R15" s="21"/>
      <c r="S15" s="19"/>
      <c r="T15" s="22"/>
      <c r="U15" s="23"/>
      <c r="V15" s="24"/>
      <c r="W15" s="6"/>
      <c r="X15" s="8"/>
      <c r="Y15" s="10"/>
      <c r="Z15" s="11"/>
      <c r="AA15" s="12"/>
      <c r="AB15" s="13"/>
      <c r="AF15" s="1"/>
    </row>
    <row r="16" spans="1:32" s="5" customFormat="1" ht="18.75">
      <c r="A16" s="142" t="s">
        <v>16</v>
      </c>
      <c r="B16" s="132" t="s">
        <v>19</v>
      </c>
      <c r="C16" s="133">
        <v>10000</v>
      </c>
      <c r="D16" s="134">
        <v>44402</v>
      </c>
      <c r="E16" s="29">
        <f>'2021年06月分'!M16</f>
        <v>-30000</v>
      </c>
      <c r="F16" s="92">
        <f>E16-SUM(C16:C20)</f>
        <v>-40000</v>
      </c>
      <c r="G16" s="151"/>
      <c r="H16" s="155"/>
      <c r="I16" s="156"/>
      <c r="J16" s="162"/>
      <c r="K16" s="163"/>
      <c r="L16" s="156"/>
      <c r="M16" s="104">
        <f>F16+SUM(H16:H20)-SUM(K16:K20)</f>
        <v>-40000</v>
      </c>
      <c r="N16" s="19"/>
      <c r="O16" s="129"/>
      <c r="P16" s="20"/>
      <c r="Q16" s="1"/>
      <c r="R16" s="21"/>
      <c r="S16" s="19"/>
      <c r="T16" s="22"/>
      <c r="U16" s="23"/>
      <c r="V16" s="24"/>
      <c r="W16" s="6"/>
      <c r="X16" s="8"/>
      <c r="Y16" s="10"/>
      <c r="Z16" s="11"/>
      <c r="AA16" s="12"/>
      <c r="AB16" s="13"/>
      <c r="AF16" s="1"/>
    </row>
    <row r="17" spans="1:32" s="5" customFormat="1" ht="18.75">
      <c r="A17" s="143"/>
      <c r="B17" s="135" t="s">
        <v>23</v>
      </c>
      <c r="C17" s="136"/>
      <c r="D17" s="137"/>
      <c r="E17" s="31"/>
      <c r="F17" s="93"/>
      <c r="G17" s="151"/>
      <c r="H17" s="154"/>
      <c r="I17" s="158"/>
      <c r="J17" s="161"/>
      <c r="K17" s="164"/>
      <c r="L17" s="158"/>
      <c r="M17" s="105"/>
      <c r="N17" s="19"/>
      <c r="O17" s="129"/>
      <c r="P17" s="20"/>
      <c r="Q17" s="1"/>
      <c r="R17" s="21"/>
      <c r="S17" s="19"/>
      <c r="T17" s="22"/>
      <c r="U17" s="23"/>
      <c r="V17" s="24"/>
      <c r="W17" s="6"/>
      <c r="X17" s="8"/>
      <c r="Y17" s="10"/>
      <c r="Z17" s="11"/>
      <c r="AA17" s="12"/>
      <c r="AB17" s="13"/>
      <c r="AF17" s="1"/>
    </row>
    <row r="18" spans="1:32" s="5" customFormat="1" ht="18.75">
      <c r="A18" s="143"/>
      <c r="B18" s="135"/>
      <c r="C18" s="136"/>
      <c r="D18" s="137"/>
      <c r="E18" s="31"/>
      <c r="F18" s="93"/>
      <c r="G18" s="151"/>
      <c r="H18" s="154"/>
      <c r="I18" s="158"/>
      <c r="J18" s="161"/>
      <c r="K18" s="164"/>
      <c r="L18" s="158"/>
      <c r="M18" s="105"/>
      <c r="N18" s="19"/>
      <c r="O18" s="129"/>
      <c r="P18" s="20"/>
      <c r="Q18" s="1"/>
      <c r="R18" s="21"/>
      <c r="S18" s="19"/>
      <c r="T18" s="22"/>
      <c r="U18" s="23"/>
      <c r="V18" s="24"/>
      <c r="W18" s="6"/>
      <c r="X18" s="8"/>
      <c r="Y18" s="10"/>
      <c r="Z18" s="11"/>
      <c r="AA18" s="12"/>
      <c r="AB18" s="13"/>
      <c r="AF18" s="1"/>
    </row>
    <row r="19" spans="1:29" ht="18.75">
      <c r="A19" s="143"/>
      <c r="B19" s="135"/>
      <c r="C19" s="136"/>
      <c r="D19" s="137"/>
      <c r="E19" s="31"/>
      <c r="F19" s="93"/>
      <c r="G19" s="151"/>
      <c r="H19" s="154"/>
      <c r="I19" s="158"/>
      <c r="J19" s="161"/>
      <c r="K19" s="164"/>
      <c r="L19" s="158"/>
      <c r="M19" s="105"/>
      <c r="N19" s="19"/>
      <c r="O19" s="129"/>
      <c r="P19" s="20"/>
      <c r="R19" s="21"/>
      <c r="S19" s="19"/>
      <c r="T19" s="22"/>
      <c r="U19" s="23"/>
      <c r="V19" s="24"/>
      <c r="AC19" s="5"/>
    </row>
    <row r="20" spans="1:29" ht="19.5" thickBot="1">
      <c r="A20" s="144"/>
      <c r="B20" s="139"/>
      <c r="C20" s="140"/>
      <c r="D20" s="141"/>
      <c r="E20" s="30"/>
      <c r="F20" s="94"/>
      <c r="G20" s="152"/>
      <c r="H20" s="153"/>
      <c r="I20" s="159"/>
      <c r="J20" s="160"/>
      <c r="K20" s="165"/>
      <c r="L20" s="166"/>
      <c r="M20" s="106"/>
      <c r="N20" s="19"/>
      <c r="O20" s="129"/>
      <c r="P20" s="20"/>
      <c r="R20" s="21"/>
      <c r="S20" s="19"/>
      <c r="T20" s="22"/>
      <c r="U20" s="23"/>
      <c r="V20" s="24"/>
      <c r="AC20" s="5"/>
    </row>
    <row r="21" spans="1:29" ht="18.75">
      <c r="A21" s="142" t="s">
        <v>17</v>
      </c>
      <c r="B21" s="132" t="s">
        <v>32</v>
      </c>
      <c r="C21" s="133"/>
      <c r="D21" s="134">
        <v>44387</v>
      </c>
      <c r="E21" s="29">
        <f>'2021年06月分'!M21</f>
        <v>33000</v>
      </c>
      <c r="F21" s="92">
        <f>E21-SUM(C21:C25)</f>
        <v>-15000</v>
      </c>
      <c r="G21" s="151"/>
      <c r="H21" s="155"/>
      <c r="I21" s="156"/>
      <c r="J21" s="162"/>
      <c r="K21" s="163"/>
      <c r="L21" s="156"/>
      <c r="M21" s="104">
        <f>F21+SUM(H21:H25)-SUM(K21:K25)</f>
        <v>-15000</v>
      </c>
      <c r="N21" s="19"/>
      <c r="O21" s="129"/>
      <c r="P21" s="20"/>
      <c r="R21" s="21"/>
      <c r="S21" s="19"/>
      <c r="T21" s="22"/>
      <c r="U21" s="23"/>
      <c r="V21" s="24"/>
      <c r="AC21" s="5"/>
    </row>
    <row r="22" spans="1:29" ht="18.75">
      <c r="A22" s="143"/>
      <c r="B22" s="135" t="s">
        <v>39</v>
      </c>
      <c r="C22" s="136">
        <v>48000</v>
      </c>
      <c r="D22" s="137">
        <v>44402</v>
      </c>
      <c r="E22" s="31"/>
      <c r="F22" s="93"/>
      <c r="G22" s="151"/>
      <c r="H22" s="154"/>
      <c r="I22" s="158"/>
      <c r="J22" s="161"/>
      <c r="K22" s="164"/>
      <c r="L22" s="158"/>
      <c r="M22" s="105"/>
      <c r="N22" s="19"/>
      <c r="O22" s="129"/>
      <c r="P22" s="20"/>
      <c r="R22" s="21"/>
      <c r="S22" s="19"/>
      <c r="T22" s="22"/>
      <c r="U22" s="23"/>
      <c r="V22" s="24"/>
      <c r="AC22" s="5"/>
    </row>
    <row r="23" spans="1:29" ht="18.75">
      <c r="A23" s="143"/>
      <c r="B23" s="135" t="s">
        <v>25</v>
      </c>
      <c r="C23" s="136"/>
      <c r="D23" s="137"/>
      <c r="E23" s="31"/>
      <c r="F23" s="93"/>
      <c r="G23" s="151"/>
      <c r="H23" s="154"/>
      <c r="I23" s="158"/>
      <c r="J23" s="161"/>
      <c r="K23" s="164"/>
      <c r="L23" s="158"/>
      <c r="M23" s="105"/>
      <c r="N23" s="19"/>
      <c r="O23" s="129"/>
      <c r="P23" s="20"/>
      <c r="R23" s="21"/>
      <c r="S23" s="19"/>
      <c r="T23" s="22"/>
      <c r="U23" s="23"/>
      <c r="V23" s="24"/>
      <c r="AC23" s="5"/>
    </row>
    <row r="24" spans="1:29" ht="18.75">
      <c r="A24" s="143"/>
      <c r="B24" s="135"/>
      <c r="C24" s="136"/>
      <c r="D24" s="137"/>
      <c r="E24" s="31"/>
      <c r="F24" s="93"/>
      <c r="G24" s="151"/>
      <c r="H24" s="154"/>
      <c r="I24" s="158"/>
      <c r="J24" s="161"/>
      <c r="K24" s="164"/>
      <c r="L24" s="158"/>
      <c r="M24" s="105"/>
      <c r="N24" s="19"/>
      <c r="O24" s="129"/>
      <c r="P24" s="20"/>
      <c r="R24" s="21"/>
      <c r="S24" s="19"/>
      <c r="T24" s="22"/>
      <c r="U24" s="23"/>
      <c r="V24" s="24"/>
      <c r="AC24" s="5"/>
    </row>
    <row r="25" spans="1:29" ht="19.5" thickBot="1">
      <c r="A25" s="144"/>
      <c r="B25" s="139"/>
      <c r="C25" s="140"/>
      <c r="D25" s="141"/>
      <c r="E25" s="30"/>
      <c r="F25" s="94"/>
      <c r="G25" s="152"/>
      <c r="H25" s="153"/>
      <c r="I25" s="159"/>
      <c r="J25" s="160"/>
      <c r="K25" s="165"/>
      <c r="L25" s="166"/>
      <c r="M25" s="106"/>
      <c r="N25" s="19"/>
      <c r="O25" s="129"/>
      <c r="P25" s="20"/>
      <c r="R25" s="21"/>
      <c r="S25" s="19"/>
      <c r="T25" s="22"/>
      <c r="U25" s="23"/>
      <c r="V25" s="24"/>
      <c r="AC25" s="5"/>
    </row>
    <row r="26" spans="1:29" ht="18.75">
      <c r="A26" s="142" t="s">
        <v>18</v>
      </c>
      <c r="B26" s="132" t="s">
        <v>24</v>
      </c>
      <c r="C26" s="133">
        <v>8500</v>
      </c>
      <c r="D26" s="134">
        <v>44399</v>
      </c>
      <c r="E26" s="29">
        <f>'2021年06月分'!M26</f>
        <v>-22500</v>
      </c>
      <c r="F26" s="92">
        <f>E26-SUM(C26:C30)</f>
        <v>-31000</v>
      </c>
      <c r="G26" s="151"/>
      <c r="H26" s="155"/>
      <c r="I26" s="156"/>
      <c r="J26" s="162"/>
      <c r="K26" s="163"/>
      <c r="L26" s="156"/>
      <c r="M26" s="104">
        <f>F26+SUM(H26:H30)-SUM(K26:K30)</f>
        <v>-31000</v>
      </c>
      <c r="N26" s="19"/>
      <c r="O26" s="129"/>
      <c r="P26" s="20"/>
      <c r="R26" s="21"/>
      <c r="S26" s="19"/>
      <c r="T26" s="22"/>
      <c r="U26" s="23"/>
      <c r="V26" s="24"/>
      <c r="AC26" s="5"/>
    </row>
    <row r="27" spans="1:29" ht="18.75">
      <c r="A27" s="143"/>
      <c r="B27" s="135" t="s">
        <v>22</v>
      </c>
      <c r="C27" s="136"/>
      <c r="D27" s="137"/>
      <c r="E27" s="31"/>
      <c r="F27" s="93"/>
      <c r="G27" s="151"/>
      <c r="H27" s="154"/>
      <c r="I27" s="158"/>
      <c r="J27" s="161"/>
      <c r="K27" s="164"/>
      <c r="L27" s="158"/>
      <c r="M27" s="105"/>
      <c r="N27" s="19"/>
      <c r="O27" s="129"/>
      <c r="P27" s="20"/>
      <c r="R27" s="21"/>
      <c r="S27" s="19"/>
      <c r="T27" s="22"/>
      <c r="U27" s="23"/>
      <c r="V27" s="24"/>
      <c r="AC27" s="5"/>
    </row>
    <row r="28" spans="1:29" ht="18.75">
      <c r="A28" s="143"/>
      <c r="B28" s="135"/>
      <c r="C28" s="136"/>
      <c r="D28" s="137"/>
      <c r="E28" s="31"/>
      <c r="F28" s="93"/>
      <c r="G28" s="151"/>
      <c r="H28" s="154"/>
      <c r="I28" s="158"/>
      <c r="J28" s="161"/>
      <c r="K28" s="164"/>
      <c r="L28" s="158"/>
      <c r="M28" s="105"/>
      <c r="N28" s="19"/>
      <c r="O28" s="129"/>
      <c r="P28" s="20"/>
      <c r="R28" s="21"/>
      <c r="S28" s="19"/>
      <c r="T28" s="22"/>
      <c r="U28" s="23"/>
      <c r="V28" s="24"/>
      <c r="AC28" s="5"/>
    </row>
    <row r="29" spans="1:29" ht="18.75">
      <c r="A29" s="143"/>
      <c r="B29" s="135"/>
      <c r="C29" s="136"/>
      <c r="D29" s="137"/>
      <c r="E29" s="31"/>
      <c r="F29" s="93"/>
      <c r="G29" s="151"/>
      <c r="H29" s="154"/>
      <c r="I29" s="158"/>
      <c r="J29" s="161"/>
      <c r="K29" s="164"/>
      <c r="L29" s="158"/>
      <c r="M29" s="105"/>
      <c r="N29" s="19"/>
      <c r="O29" s="129"/>
      <c r="P29" s="20"/>
      <c r="R29" s="21"/>
      <c r="S29" s="19"/>
      <c r="T29" s="22"/>
      <c r="U29" s="23"/>
      <c r="V29" s="24"/>
      <c r="AC29" s="5"/>
    </row>
    <row r="30" spans="1:29" ht="19.5" thickBot="1">
      <c r="A30" s="144"/>
      <c r="B30" s="139"/>
      <c r="C30" s="140"/>
      <c r="D30" s="141"/>
      <c r="E30" s="30"/>
      <c r="F30" s="94"/>
      <c r="G30" s="152"/>
      <c r="H30" s="153"/>
      <c r="I30" s="159"/>
      <c r="J30" s="160"/>
      <c r="K30" s="165"/>
      <c r="L30" s="166"/>
      <c r="M30" s="106"/>
      <c r="N30" s="19"/>
      <c r="O30" s="129"/>
      <c r="P30" s="20"/>
      <c r="R30" s="21"/>
      <c r="S30" s="19"/>
      <c r="T30" s="22"/>
      <c r="U30" s="23"/>
      <c r="V30" s="24"/>
      <c r="AC30" s="5"/>
    </row>
    <row r="31" spans="1:31" s="114" customFormat="1" ht="24" customHeight="1" thickBot="1">
      <c r="A31" s="184" t="s">
        <v>28</v>
      </c>
      <c r="B31" s="185"/>
      <c r="C31" s="185"/>
      <c r="D31" s="186"/>
      <c r="E31" s="110">
        <f>'2021年06月分'!M31</f>
        <v>80000</v>
      </c>
      <c r="F31" s="111"/>
      <c r="G31" s="187">
        <f ca="1">NOW()</f>
        <v>44256.88803229167</v>
      </c>
      <c r="H31" s="188"/>
      <c r="I31" s="188"/>
      <c r="J31" s="188"/>
      <c r="K31" s="188"/>
      <c r="L31" s="126" t="s">
        <v>30</v>
      </c>
      <c r="M31" s="112">
        <v>80000</v>
      </c>
      <c r="N31" s="19"/>
      <c r="O31" s="129"/>
      <c r="P31" s="113"/>
      <c r="R31" s="115"/>
      <c r="S31" s="19"/>
      <c r="T31" s="22"/>
      <c r="U31" s="116"/>
      <c r="V31" s="117"/>
      <c r="W31" s="118"/>
      <c r="X31" s="119"/>
      <c r="Y31" s="120"/>
      <c r="Z31" s="121"/>
      <c r="AA31" s="122"/>
      <c r="AB31" s="123"/>
      <c r="AC31" s="124"/>
      <c r="AD31" s="124"/>
      <c r="AE31" s="124"/>
    </row>
    <row r="32" spans="1:31" s="76" customFormat="1" ht="39" customHeight="1" thickBot="1">
      <c r="A32" s="109" t="s">
        <v>7</v>
      </c>
      <c r="B32" s="73"/>
      <c r="C32" s="87">
        <f>SUM(C6:C31)</f>
        <v>196500</v>
      </c>
      <c r="D32" s="74"/>
      <c r="E32" s="108">
        <f>SUM(E6:E31)</f>
        <v>1428390</v>
      </c>
      <c r="F32" s="95">
        <f>SUM(F6:F31)</f>
        <v>1151890</v>
      </c>
      <c r="G32" s="88"/>
      <c r="H32" s="99"/>
      <c r="I32" s="89"/>
      <c r="J32" s="90"/>
      <c r="K32" s="103"/>
      <c r="L32" s="91"/>
      <c r="M32" s="107">
        <f>SUM(M6:M31)</f>
        <v>1639890</v>
      </c>
      <c r="N32" s="71"/>
      <c r="O32" s="130"/>
      <c r="P32" s="75"/>
      <c r="R32" s="77"/>
      <c r="S32" s="71"/>
      <c r="T32" s="72"/>
      <c r="U32" s="78"/>
      <c r="V32" s="79"/>
      <c r="W32" s="80"/>
      <c r="X32" s="81"/>
      <c r="Y32" s="82"/>
      <c r="Z32" s="83"/>
      <c r="AA32" s="84"/>
      <c r="AB32" s="85"/>
      <c r="AC32" s="86"/>
      <c r="AD32" s="86"/>
      <c r="AE32" s="86"/>
    </row>
    <row r="33" spans="5:29" ht="22.5" customHeight="1">
      <c r="E33" s="15"/>
      <c r="G33" s="17"/>
      <c r="H33" s="18"/>
      <c r="I33" s="16"/>
      <c r="L33" s="25"/>
      <c r="M33" s="26"/>
      <c r="N33" s="19"/>
      <c r="O33" s="129"/>
      <c r="P33" s="20"/>
      <c r="R33" s="21"/>
      <c r="S33" s="19"/>
      <c r="T33" s="22"/>
      <c r="U33" s="23"/>
      <c r="V33" s="24"/>
      <c r="AC33" s="5"/>
    </row>
  </sheetData>
  <sheetProtection sheet="1" objects="1" scenarios="1"/>
  <mergeCells count="4">
    <mergeCell ref="A1:M1"/>
    <mergeCell ref="A31:D31"/>
    <mergeCell ref="G31:K31"/>
    <mergeCell ref="A2:M2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12.57421875" style="1" customWidth="1"/>
    <col min="2" max="2" width="32.57421875" style="1" customWidth="1"/>
    <col min="3" max="3" width="10.28125" style="1" bestFit="1" customWidth="1"/>
    <col min="4" max="4" width="9.421875" style="1" customWidth="1"/>
    <col min="5" max="5" width="13.140625" style="1" customWidth="1"/>
    <col min="6" max="6" width="15.00390625" style="1" bestFit="1" customWidth="1"/>
    <col min="7" max="7" width="9.140625" style="28" bestFit="1" customWidth="1"/>
    <col min="8" max="8" width="10.28125" style="1" bestFit="1" customWidth="1"/>
    <col min="9" max="9" width="22.57421875" style="1" customWidth="1"/>
    <col min="10" max="10" width="9.140625" style="1" bestFit="1" customWidth="1"/>
    <col min="11" max="11" width="9.57421875" style="1" customWidth="1"/>
    <col min="12" max="12" width="22.57421875" style="1" customWidth="1"/>
    <col min="13" max="13" width="16.57421875" style="2" bestFit="1" customWidth="1"/>
    <col min="14" max="14" width="13.7109375" style="3" customWidth="1"/>
    <col min="15" max="15" width="14.28125" style="128" bestFit="1" customWidth="1"/>
    <col min="16" max="16" width="10.8515625" style="4" bestFit="1" customWidth="1"/>
    <col min="17" max="17" width="9.00390625" style="1" customWidth="1"/>
    <col min="18" max="18" width="10.28125" style="5" bestFit="1" customWidth="1"/>
    <col min="19" max="19" width="14.421875" style="6" customWidth="1"/>
    <col min="20" max="20" width="10.57421875" style="7" bestFit="1" customWidth="1"/>
    <col min="21" max="21" width="9.140625" style="8" bestFit="1" customWidth="1"/>
    <col min="22" max="22" width="9.00390625" style="9" customWidth="1"/>
    <col min="23" max="23" width="16.421875" style="6" customWidth="1"/>
    <col min="24" max="24" width="11.421875" style="8" bestFit="1" customWidth="1"/>
    <col min="25" max="25" width="12.140625" style="10" customWidth="1"/>
    <col min="26" max="26" width="12.57421875" style="11" customWidth="1"/>
    <col min="27" max="27" width="10.421875" style="12" bestFit="1" customWidth="1"/>
    <col min="28" max="28" width="9.140625" style="13" bestFit="1" customWidth="1"/>
    <col min="29" max="29" width="5.140625" style="27" customWidth="1"/>
    <col min="30" max="30" width="10.00390625" style="5" customWidth="1"/>
    <col min="31" max="31" width="12.28125" style="5" customWidth="1"/>
    <col min="32" max="32" width="12.28125" style="1" customWidth="1"/>
    <col min="33" max="16384" width="9.00390625" style="1" customWidth="1"/>
  </cols>
  <sheetData>
    <row r="1" spans="1:32" s="5" customFormat="1" ht="63" customHeight="1">
      <c r="A1" s="190" t="s">
        <v>59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3"/>
      <c r="O1" s="128"/>
      <c r="P1" s="4"/>
      <c r="Q1" s="1"/>
      <c r="S1" s="6"/>
      <c r="T1" s="7"/>
      <c r="U1" s="8"/>
      <c r="V1" s="9"/>
      <c r="W1" s="6"/>
      <c r="X1" s="8"/>
      <c r="Y1" s="10"/>
      <c r="Z1" s="11"/>
      <c r="AA1" s="12"/>
      <c r="AB1" s="13"/>
      <c r="AC1" s="14"/>
      <c r="AF1" s="1"/>
    </row>
    <row r="2" spans="1:32" s="5" customFormat="1" ht="18" customHeight="1">
      <c r="A2" s="189" t="s">
        <v>58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3"/>
      <c r="O2" s="128"/>
      <c r="P2" s="4"/>
      <c r="Q2" s="1"/>
      <c r="S2" s="6"/>
      <c r="T2" s="7"/>
      <c r="U2" s="8"/>
      <c r="V2" s="9"/>
      <c r="W2" s="6"/>
      <c r="X2" s="8"/>
      <c r="Y2" s="10"/>
      <c r="Z2" s="11"/>
      <c r="AA2" s="12"/>
      <c r="AB2" s="13"/>
      <c r="AC2" s="14"/>
      <c r="AF2" s="1"/>
    </row>
    <row r="3" spans="1:32" s="5" customFormat="1" ht="21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67" t="s">
        <v>44</v>
      </c>
      <c r="M3" s="167" t="s">
        <v>67</v>
      </c>
      <c r="N3" s="3"/>
      <c r="O3" s="128"/>
      <c r="P3" s="4"/>
      <c r="Q3" s="1"/>
      <c r="S3" s="6"/>
      <c r="T3" s="7"/>
      <c r="U3" s="8"/>
      <c r="V3" s="9"/>
      <c r="W3" s="6"/>
      <c r="X3" s="8"/>
      <c r="Y3" s="10"/>
      <c r="Z3" s="11"/>
      <c r="AA3" s="12"/>
      <c r="AB3" s="13"/>
      <c r="AC3" s="14"/>
      <c r="AF3" s="1"/>
    </row>
    <row r="4" spans="1:32" s="5" customFormat="1" ht="21" customHeight="1" thickBot="1">
      <c r="A4" s="148" t="s">
        <v>60</v>
      </c>
      <c r="B4" s="45"/>
      <c r="C4" s="45"/>
      <c r="D4" s="45"/>
      <c r="E4" s="149" t="s">
        <v>9</v>
      </c>
      <c r="F4" s="45"/>
      <c r="G4" s="45"/>
      <c r="H4" s="46"/>
      <c r="I4" s="45"/>
      <c r="J4" s="45"/>
      <c r="K4" s="45"/>
      <c r="L4" s="150">
        <f ca="1">NOW()</f>
        <v>44256.88803229167</v>
      </c>
      <c r="M4" s="150">
        <v>44439</v>
      </c>
      <c r="N4" s="3"/>
      <c r="O4" s="128"/>
      <c r="P4" s="4"/>
      <c r="Q4" s="1"/>
      <c r="S4" s="6"/>
      <c r="T4" s="7"/>
      <c r="U4" s="8"/>
      <c r="V4" s="9"/>
      <c r="W4" s="6"/>
      <c r="X4" s="8"/>
      <c r="Y4" s="10"/>
      <c r="Z4" s="11"/>
      <c r="AA4" s="12"/>
      <c r="AB4" s="13"/>
      <c r="AF4" s="1"/>
    </row>
    <row r="5" spans="1:32" s="5" customFormat="1" ht="26.25" customHeight="1" thickBot="1" thickTop="1">
      <c r="A5" s="32" t="s">
        <v>0</v>
      </c>
      <c r="B5" s="33" t="s">
        <v>13</v>
      </c>
      <c r="C5" s="34" t="s">
        <v>27</v>
      </c>
      <c r="D5" s="35" t="s">
        <v>1</v>
      </c>
      <c r="E5" s="36" t="s">
        <v>10</v>
      </c>
      <c r="F5" s="37" t="s">
        <v>26</v>
      </c>
      <c r="G5" s="38" t="s">
        <v>2</v>
      </c>
      <c r="H5" s="39" t="s">
        <v>11</v>
      </c>
      <c r="I5" s="40" t="s">
        <v>4</v>
      </c>
      <c r="J5" s="41" t="s">
        <v>5</v>
      </c>
      <c r="K5" s="42" t="s">
        <v>3</v>
      </c>
      <c r="L5" s="43" t="s">
        <v>4</v>
      </c>
      <c r="M5" s="44" t="s">
        <v>6</v>
      </c>
      <c r="N5" s="19"/>
      <c r="O5" s="129"/>
      <c r="P5" s="20"/>
      <c r="Q5" s="1"/>
      <c r="R5" s="21"/>
      <c r="S5" s="19"/>
      <c r="T5" s="22"/>
      <c r="U5" s="23"/>
      <c r="V5" s="24"/>
      <c r="W5" s="6"/>
      <c r="X5" s="8"/>
      <c r="Y5" s="10"/>
      <c r="Z5" s="11"/>
      <c r="AA5" s="12"/>
      <c r="AB5" s="13"/>
      <c r="AF5" s="1"/>
    </row>
    <row r="6" spans="1:32" s="5" customFormat="1" ht="19.5">
      <c r="A6" s="142" t="s">
        <v>14</v>
      </c>
      <c r="B6" s="132" t="s">
        <v>38</v>
      </c>
      <c r="C6" s="133">
        <v>120000</v>
      </c>
      <c r="D6" s="134">
        <v>44418</v>
      </c>
      <c r="E6" s="29">
        <f>'2021年07月分'!M6</f>
        <v>1507890</v>
      </c>
      <c r="F6" s="92">
        <f>E6-SUM(C6:C10)</f>
        <v>1387890</v>
      </c>
      <c r="G6" s="151">
        <v>44433</v>
      </c>
      <c r="H6" s="155">
        <v>380000</v>
      </c>
      <c r="I6" s="156" t="s">
        <v>61</v>
      </c>
      <c r="J6" s="162"/>
      <c r="K6" s="163"/>
      <c r="L6" s="156"/>
      <c r="M6" s="104">
        <f>F6+SUM(H6:H10)-SUM(K6:K10)</f>
        <v>1767890</v>
      </c>
      <c r="N6" s="19"/>
      <c r="O6" s="145"/>
      <c r="P6" s="20"/>
      <c r="Q6" s="1"/>
      <c r="R6" s="21"/>
      <c r="S6" s="19"/>
      <c r="T6" s="22"/>
      <c r="U6" s="23"/>
      <c r="V6" s="24"/>
      <c r="W6" s="6"/>
      <c r="X6" s="8"/>
      <c r="Y6" s="10"/>
      <c r="Z6" s="11"/>
      <c r="AA6" s="12"/>
      <c r="AB6" s="13"/>
      <c r="AF6" s="1"/>
    </row>
    <row r="7" spans="1:32" s="5" customFormat="1" ht="18.75">
      <c r="A7" s="143"/>
      <c r="B7" s="135"/>
      <c r="C7" s="136"/>
      <c r="D7" s="137">
        <v>44434</v>
      </c>
      <c r="E7" s="31"/>
      <c r="F7" s="93"/>
      <c r="G7" s="151"/>
      <c r="H7" s="154"/>
      <c r="I7" s="157" t="s">
        <v>12</v>
      </c>
      <c r="J7" s="161"/>
      <c r="K7" s="164"/>
      <c r="L7" s="158"/>
      <c r="M7" s="105"/>
      <c r="N7" s="19"/>
      <c r="O7" s="129"/>
      <c r="P7" s="20"/>
      <c r="Q7" s="1"/>
      <c r="R7" s="21"/>
      <c r="S7" s="19"/>
      <c r="T7" s="22"/>
      <c r="U7" s="23"/>
      <c r="V7" s="24"/>
      <c r="W7" s="6"/>
      <c r="X7" s="8"/>
      <c r="Y7" s="10"/>
      <c r="Z7" s="11"/>
      <c r="AA7" s="12"/>
      <c r="AB7" s="13"/>
      <c r="AF7" s="1"/>
    </row>
    <row r="8" spans="1:32" s="5" customFormat="1" ht="18.75">
      <c r="A8" s="143"/>
      <c r="B8" s="138" t="s">
        <v>20</v>
      </c>
      <c r="C8" s="136"/>
      <c r="D8" s="137"/>
      <c r="E8" s="31"/>
      <c r="F8" s="93"/>
      <c r="G8" s="151"/>
      <c r="H8" s="154"/>
      <c r="I8" s="158"/>
      <c r="J8" s="161"/>
      <c r="K8" s="164"/>
      <c r="L8" s="158"/>
      <c r="M8" s="105"/>
      <c r="N8" s="19"/>
      <c r="O8" s="129"/>
      <c r="P8" s="20"/>
      <c r="Q8" s="1"/>
      <c r="R8" s="21"/>
      <c r="S8" s="19"/>
      <c r="T8" s="22"/>
      <c r="U8" s="23"/>
      <c r="V8" s="24"/>
      <c r="W8" s="6"/>
      <c r="X8" s="8"/>
      <c r="Y8" s="10"/>
      <c r="Z8" s="11"/>
      <c r="AA8" s="12"/>
      <c r="AB8" s="13"/>
      <c r="AF8" s="1"/>
    </row>
    <row r="9" spans="1:32" s="5" customFormat="1" ht="18.75">
      <c r="A9" s="143"/>
      <c r="B9" s="138" t="s">
        <v>21</v>
      </c>
      <c r="C9" s="136"/>
      <c r="D9" s="137"/>
      <c r="E9" s="31"/>
      <c r="F9" s="93"/>
      <c r="G9" s="151"/>
      <c r="H9" s="154"/>
      <c r="I9" s="158"/>
      <c r="J9" s="161"/>
      <c r="K9" s="164"/>
      <c r="L9" s="158"/>
      <c r="M9" s="105"/>
      <c r="N9" s="19"/>
      <c r="O9" s="129"/>
      <c r="P9" s="20"/>
      <c r="Q9" s="1"/>
      <c r="R9" s="21"/>
      <c r="S9" s="19"/>
      <c r="T9" s="22"/>
      <c r="U9" s="23"/>
      <c r="V9" s="24"/>
      <c r="W9" s="6"/>
      <c r="X9" s="8"/>
      <c r="Y9" s="10"/>
      <c r="Z9" s="11"/>
      <c r="AA9" s="12"/>
      <c r="AB9" s="13"/>
      <c r="AF9" s="1"/>
    </row>
    <row r="10" spans="1:32" s="5" customFormat="1" ht="19.5" thickBot="1">
      <c r="A10" s="144"/>
      <c r="B10" s="139"/>
      <c r="C10" s="140"/>
      <c r="D10" s="141"/>
      <c r="E10" s="30"/>
      <c r="F10" s="94"/>
      <c r="G10" s="152"/>
      <c r="H10" s="153"/>
      <c r="I10" s="159"/>
      <c r="J10" s="160"/>
      <c r="K10" s="165"/>
      <c r="L10" s="166"/>
      <c r="M10" s="106"/>
      <c r="N10" s="19"/>
      <c r="O10" s="129"/>
      <c r="P10" s="20"/>
      <c r="Q10" s="1"/>
      <c r="R10" s="21"/>
      <c r="S10" s="19"/>
      <c r="T10" s="22"/>
      <c r="U10" s="23"/>
      <c r="V10" s="24"/>
      <c r="W10" s="6"/>
      <c r="X10" s="8"/>
      <c r="Y10" s="10"/>
      <c r="Z10" s="11"/>
      <c r="AA10" s="12"/>
      <c r="AB10" s="13"/>
      <c r="AF10" s="1"/>
    </row>
    <row r="11" spans="1:32" s="5" customFormat="1" ht="18.75">
      <c r="A11" s="142" t="s">
        <v>15</v>
      </c>
      <c r="B11" s="132" t="s">
        <v>34</v>
      </c>
      <c r="C11" s="133">
        <v>10000</v>
      </c>
      <c r="D11" s="134">
        <v>44434</v>
      </c>
      <c r="E11" s="29">
        <f>'2021年07月分'!M11</f>
        <v>138000</v>
      </c>
      <c r="F11" s="92">
        <f>E11-SUM(C11:C15)</f>
        <v>128000</v>
      </c>
      <c r="G11" s="151">
        <v>44434</v>
      </c>
      <c r="H11" s="155">
        <v>28000</v>
      </c>
      <c r="I11" s="156" t="s">
        <v>29</v>
      </c>
      <c r="J11" s="162"/>
      <c r="K11" s="163"/>
      <c r="L11" s="156"/>
      <c r="M11" s="104">
        <f>F11+SUM(H11:H15)-SUM(K11:K15)</f>
        <v>156000</v>
      </c>
      <c r="N11" s="19"/>
      <c r="O11" s="129"/>
      <c r="P11" s="20"/>
      <c r="Q11" s="1"/>
      <c r="R11" s="21"/>
      <c r="S11" s="19"/>
      <c r="T11" s="22"/>
      <c r="U11" s="23"/>
      <c r="V11" s="24"/>
      <c r="W11" s="6"/>
      <c r="X11" s="8"/>
      <c r="Y11" s="10"/>
      <c r="Z11" s="11"/>
      <c r="AA11" s="12"/>
      <c r="AB11" s="13"/>
      <c r="AF11" s="1"/>
    </row>
    <row r="12" spans="1:32" s="5" customFormat="1" ht="18.75">
      <c r="A12" s="143"/>
      <c r="B12" s="135" t="s">
        <v>22</v>
      </c>
      <c r="C12" s="136"/>
      <c r="D12" s="137"/>
      <c r="E12" s="31"/>
      <c r="F12" s="93"/>
      <c r="G12" s="151"/>
      <c r="H12" s="154"/>
      <c r="I12" s="158"/>
      <c r="J12" s="161"/>
      <c r="K12" s="164"/>
      <c r="L12" s="158"/>
      <c r="M12" s="105"/>
      <c r="N12" s="19"/>
      <c r="O12" s="129"/>
      <c r="P12" s="20"/>
      <c r="Q12" s="1"/>
      <c r="R12" s="21"/>
      <c r="S12" s="19"/>
      <c r="T12" s="22"/>
      <c r="U12" s="23"/>
      <c r="V12" s="24"/>
      <c r="W12" s="6"/>
      <c r="X12" s="8"/>
      <c r="Y12" s="10"/>
      <c r="Z12" s="11"/>
      <c r="AA12" s="12"/>
      <c r="AB12" s="13"/>
      <c r="AF12" s="1"/>
    </row>
    <row r="13" spans="1:32" s="5" customFormat="1" ht="18.75">
      <c r="A13" s="143"/>
      <c r="B13" s="135"/>
      <c r="C13" s="136"/>
      <c r="D13" s="137"/>
      <c r="E13" s="31"/>
      <c r="F13" s="93"/>
      <c r="G13" s="151"/>
      <c r="H13" s="154"/>
      <c r="I13" s="158"/>
      <c r="J13" s="161"/>
      <c r="K13" s="164"/>
      <c r="L13" s="158"/>
      <c r="M13" s="105"/>
      <c r="N13" s="19"/>
      <c r="O13" s="129"/>
      <c r="P13" s="20"/>
      <c r="Q13" s="1"/>
      <c r="R13" s="21"/>
      <c r="S13" s="19"/>
      <c r="T13" s="22"/>
      <c r="U13" s="23"/>
      <c r="V13" s="24"/>
      <c r="W13" s="6"/>
      <c r="X13" s="8"/>
      <c r="Y13" s="10"/>
      <c r="Z13" s="11"/>
      <c r="AA13" s="12"/>
      <c r="AB13" s="13"/>
      <c r="AF13" s="1"/>
    </row>
    <row r="14" spans="1:32" s="5" customFormat="1" ht="18.75">
      <c r="A14" s="143"/>
      <c r="B14" s="135"/>
      <c r="C14" s="136"/>
      <c r="D14" s="137"/>
      <c r="E14" s="31"/>
      <c r="F14" s="93"/>
      <c r="G14" s="151"/>
      <c r="H14" s="154"/>
      <c r="I14" s="158"/>
      <c r="J14" s="161"/>
      <c r="K14" s="164"/>
      <c r="L14" s="158"/>
      <c r="M14" s="105"/>
      <c r="N14" s="19"/>
      <c r="O14" s="129"/>
      <c r="P14" s="20"/>
      <c r="Q14" s="1"/>
      <c r="R14" s="21"/>
      <c r="S14" s="19"/>
      <c r="T14" s="22"/>
      <c r="U14" s="23"/>
      <c r="V14" s="24"/>
      <c r="W14" s="6"/>
      <c r="X14" s="8"/>
      <c r="Y14" s="10"/>
      <c r="Z14" s="11"/>
      <c r="AA14" s="12"/>
      <c r="AB14" s="13"/>
      <c r="AF14" s="1"/>
    </row>
    <row r="15" spans="1:32" s="5" customFormat="1" ht="19.5" thickBot="1">
      <c r="A15" s="144"/>
      <c r="B15" s="139"/>
      <c r="C15" s="140"/>
      <c r="D15" s="141"/>
      <c r="E15" s="30"/>
      <c r="F15" s="94"/>
      <c r="G15" s="152"/>
      <c r="H15" s="153"/>
      <c r="I15" s="159"/>
      <c r="J15" s="160"/>
      <c r="K15" s="165"/>
      <c r="L15" s="166"/>
      <c r="M15" s="106"/>
      <c r="N15" s="19"/>
      <c r="O15" s="129"/>
      <c r="P15" s="20"/>
      <c r="Q15" s="1"/>
      <c r="R15" s="21"/>
      <c r="S15" s="19"/>
      <c r="T15" s="22"/>
      <c r="U15" s="23"/>
      <c r="V15" s="24"/>
      <c r="W15" s="6"/>
      <c r="X15" s="8"/>
      <c r="Y15" s="10"/>
      <c r="Z15" s="11"/>
      <c r="AA15" s="12"/>
      <c r="AB15" s="13"/>
      <c r="AF15" s="1"/>
    </row>
    <row r="16" spans="1:32" s="5" customFormat="1" ht="18.75">
      <c r="A16" s="142" t="s">
        <v>16</v>
      </c>
      <c r="B16" s="132" t="s">
        <v>19</v>
      </c>
      <c r="C16" s="133">
        <v>10000</v>
      </c>
      <c r="D16" s="134">
        <v>44433</v>
      </c>
      <c r="E16" s="29">
        <f>'2021年07月分'!M16</f>
        <v>-40000</v>
      </c>
      <c r="F16" s="92">
        <f>E16-SUM(C16:C20)</f>
        <v>-50000</v>
      </c>
      <c r="G16" s="151"/>
      <c r="H16" s="155"/>
      <c r="I16" s="156"/>
      <c r="J16" s="162"/>
      <c r="K16" s="163"/>
      <c r="L16" s="156"/>
      <c r="M16" s="104">
        <f>F16+SUM(H16:H20)-SUM(K16:K20)</f>
        <v>-50000</v>
      </c>
      <c r="N16" s="19"/>
      <c r="O16" s="129"/>
      <c r="P16" s="20"/>
      <c r="Q16" s="1"/>
      <c r="R16" s="21"/>
      <c r="S16" s="19"/>
      <c r="T16" s="22"/>
      <c r="U16" s="23"/>
      <c r="V16" s="24"/>
      <c r="W16" s="6"/>
      <c r="X16" s="8"/>
      <c r="Y16" s="10"/>
      <c r="Z16" s="11"/>
      <c r="AA16" s="12"/>
      <c r="AB16" s="13"/>
      <c r="AF16" s="1"/>
    </row>
    <row r="17" spans="1:32" s="5" customFormat="1" ht="18.75">
      <c r="A17" s="143"/>
      <c r="B17" s="135" t="s">
        <v>23</v>
      </c>
      <c r="C17" s="136"/>
      <c r="D17" s="137"/>
      <c r="E17" s="31"/>
      <c r="F17" s="93"/>
      <c r="G17" s="151"/>
      <c r="H17" s="154"/>
      <c r="I17" s="158"/>
      <c r="J17" s="161"/>
      <c r="K17" s="164"/>
      <c r="L17" s="158"/>
      <c r="M17" s="105"/>
      <c r="N17" s="19"/>
      <c r="O17" s="129"/>
      <c r="P17" s="20"/>
      <c r="Q17" s="1"/>
      <c r="R17" s="21"/>
      <c r="S17" s="19"/>
      <c r="T17" s="22"/>
      <c r="U17" s="23"/>
      <c r="V17" s="24"/>
      <c r="W17" s="6"/>
      <c r="X17" s="8"/>
      <c r="Y17" s="10"/>
      <c r="Z17" s="11"/>
      <c r="AA17" s="12"/>
      <c r="AB17" s="13"/>
      <c r="AF17" s="1"/>
    </row>
    <row r="18" spans="1:32" s="5" customFormat="1" ht="18.75">
      <c r="A18" s="143"/>
      <c r="B18" s="135"/>
      <c r="C18" s="136"/>
      <c r="D18" s="137"/>
      <c r="E18" s="31"/>
      <c r="F18" s="93"/>
      <c r="G18" s="151"/>
      <c r="H18" s="154"/>
      <c r="I18" s="158"/>
      <c r="J18" s="161"/>
      <c r="K18" s="164"/>
      <c r="L18" s="158"/>
      <c r="M18" s="105"/>
      <c r="N18" s="19"/>
      <c r="O18" s="129"/>
      <c r="P18" s="20"/>
      <c r="Q18" s="1"/>
      <c r="R18" s="21"/>
      <c r="S18" s="19"/>
      <c r="T18" s="22"/>
      <c r="U18" s="23"/>
      <c r="V18" s="24"/>
      <c r="W18" s="6"/>
      <c r="X18" s="8"/>
      <c r="Y18" s="10"/>
      <c r="Z18" s="11"/>
      <c r="AA18" s="12"/>
      <c r="AB18" s="13"/>
      <c r="AF18" s="1"/>
    </row>
    <row r="19" spans="1:29" ht="18.75">
      <c r="A19" s="143"/>
      <c r="B19" s="135"/>
      <c r="C19" s="136"/>
      <c r="D19" s="137"/>
      <c r="E19" s="31"/>
      <c r="F19" s="93"/>
      <c r="G19" s="151"/>
      <c r="H19" s="154"/>
      <c r="I19" s="158"/>
      <c r="J19" s="161"/>
      <c r="K19" s="164"/>
      <c r="L19" s="158"/>
      <c r="M19" s="105"/>
      <c r="N19" s="19"/>
      <c r="O19" s="129"/>
      <c r="P19" s="20"/>
      <c r="R19" s="21"/>
      <c r="S19" s="19"/>
      <c r="T19" s="22"/>
      <c r="U19" s="23"/>
      <c r="V19" s="24"/>
      <c r="AC19" s="5"/>
    </row>
    <row r="20" spans="1:29" ht="19.5" thickBot="1">
      <c r="A20" s="144"/>
      <c r="B20" s="139"/>
      <c r="C20" s="140"/>
      <c r="D20" s="141"/>
      <c r="E20" s="30"/>
      <c r="F20" s="94"/>
      <c r="G20" s="152"/>
      <c r="H20" s="153"/>
      <c r="I20" s="159"/>
      <c r="J20" s="160"/>
      <c r="K20" s="165"/>
      <c r="L20" s="166"/>
      <c r="M20" s="106"/>
      <c r="N20" s="19"/>
      <c r="O20" s="129"/>
      <c r="P20" s="20"/>
      <c r="R20" s="21"/>
      <c r="S20" s="19"/>
      <c r="T20" s="22"/>
      <c r="U20" s="23"/>
      <c r="V20" s="24"/>
      <c r="AC20" s="5"/>
    </row>
    <row r="21" spans="1:29" ht="18.75">
      <c r="A21" s="142" t="s">
        <v>17</v>
      </c>
      <c r="B21" s="132" t="s">
        <v>32</v>
      </c>
      <c r="C21" s="133"/>
      <c r="D21" s="134">
        <v>44418</v>
      </c>
      <c r="E21" s="29">
        <f>'2021年07月分'!M21</f>
        <v>-15000</v>
      </c>
      <c r="F21" s="92">
        <f>E21-SUM(C21:C25)</f>
        <v>-63000</v>
      </c>
      <c r="G21" s="151"/>
      <c r="H21" s="155"/>
      <c r="I21" s="156"/>
      <c r="J21" s="162"/>
      <c r="K21" s="163"/>
      <c r="L21" s="156"/>
      <c r="M21" s="104">
        <f>F21+SUM(H21:H25)-SUM(K21:K25)</f>
        <v>-63000</v>
      </c>
      <c r="N21" s="19"/>
      <c r="O21" s="129"/>
      <c r="P21" s="20"/>
      <c r="R21" s="21"/>
      <c r="S21" s="19"/>
      <c r="T21" s="22"/>
      <c r="U21" s="23"/>
      <c r="V21" s="24"/>
      <c r="AC21" s="5"/>
    </row>
    <row r="22" spans="1:29" ht="18.75">
      <c r="A22" s="143"/>
      <c r="B22" s="135" t="s">
        <v>39</v>
      </c>
      <c r="C22" s="136">
        <v>48000</v>
      </c>
      <c r="D22" s="137">
        <v>44433</v>
      </c>
      <c r="E22" s="31"/>
      <c r="F22" s="93"/>
      <c r="G22" s="151"/>
      <c r="H22" s="154"/>
      <c r="I22" s="158"/>
      <c r="J22" s="161"/>
      <c r="K22" s="164"/>
      <c r="L22" s="158"/>
      <c r="M22" s="105"/>
      <c r="N22" s="19"/>
      <c r="O22" s="129"/>
      <c r="P22" s="20"/>
      <c r="R22" s="21"/>
      <c r="S22" s="19"/>
      <c r="T22" s="22"/>
      <c r="U22" s="23"/>
      <c r="V22" s="24"/>
      <c r="AC22" s="5"/>
    </row>
    <row r="23" spans="1:29" ht="18.75">
      <c r="A23" s="143"/>
      <c r="B23" s="135" t="s">
        <v>25</v>
      </c>
      <c r="C23" s="136"/>
      <c r="D23" s="137"/>
      <c r="E23" s="31"/>
      <c r="F23" s="93"/>
      <c r="G23" s="151"/>
      <c r="H23" s="154"/>
      <c r="I23" s="158"/>
      <c r="J23" s="161"/>
      <c r="K23" s="164"/>
      <c r="L23" s="158"/>
      <c r="M23" s="105"/>
      <c r="N23" s="19"/>
      <c r="O23" s="129"/>
      <c r="P23" s="20"/>
      <c r="R23" s="21"/>
      <c r="S23" s="19"/>
      <c r="T23" s="22"/>
      <c r="U23" s="23"/>
      <c r="V23" s="24"/>
      <c r="AC23" s="5"/>
    </row>
    <row r="24" spans="1:29" ht="18.75">
      <c r="A24" s="143"/>
      <c r="B24" s="135"/>
      <c r="C24" s="136"/>
      <c r="D24" s="137"/>
      <c r="E24" s="31"/>
      <c r="F24" s="93"/>
      <c r="G24" s="151"/>
      <c r="H24" s="154"/>
      <c r="I24" s="158"/>
      <c r="J24" s="161"/>
      <c r="K24" s="164"/>
      <c r="L24" s="158"/>
      <c r="M24" s="105"/>
      <c r="N24" s="19"/>
      <c r="O24" s="129"/>
      <c r="P24" s="20"/>
      <c r="R24" s="21"/>
      <c r="S24" s="19"/>
      <c r="T24" s="22"/>
      <c r="U24" s="23"/>
      <c r="V24" s="24"/>
      <c r="AC24" s="5"/>
    </row>
    <row r="25" spans="1:29" ht="19.5" thickBot="1">
      <c r="A25" s="144"/>
      <c r="B25" s="139"/>
      <c r="C25" s="140"/>
      <c r="D25" s="141"/>
      <c r="E25" s="30"/>
      <c r="F25" s="94"/>
      <c r="G25" s="152"/>
      <c r="H25" s="153"/>
      <c r="I25" s="159"/>
      <c r="J25" s="160"/>
      <c r="K25" s="165"/>
      <c r="L25" s="166"/>
      <c r="M25" s="106"/>
      <c r="N25" s="19"/>
      <c r="O25" s="129"/>
      <c r="P25" s="20"/>
      <c r="R25" s="21"/>
      <c r="S25" s="19"/>
      <c r="T25" s="22"/>
      <c r="U25" s="23"/>
      <c r="V25" s="24"/>
      <c r="AC25" s="5"/>
    </row>
    <row r="26" spans="1:29" ht="18.75">
      <c r="A26" s="142" t="s">
        <v>18</v>
      </c>
      <c r="B26" s="132" t="s">
        <v>24</v>
      </c>
      <c r="C26" s="133">
        <v>8500</v>
      </c>
      <c r="D26" s="134">
        <v>44430</v>
      </c>
      <c r="E26" s="29">
        <f>'2021年07月分'!M26</f>
        <v>-31000</v>
      </c>
      <c r="F26" s="92">
        <f>E26-SUM(C26:C30)</f>
        <v>-39500</v>
      </c>
      <c r="G26" s="151"/>
      <c r="H26" s="155"/>
      <c r="I26" s="156"/>
      <c r="J26" s="162"/>
      <c r="K26" s="163"/>
      <c r="L26" s="156"/>
      <c r="M26" s="104">
        <f>F26+SUM(H26:H30)-SUM(K26:K30)</f>
        <v>-39500</v>
      </c>
      <c r="N26" s="19"/>
      <c r="O26" s="129"/>
      <c r="P26" s="20"/>
      <c r="R26" s="21"/>
      <c r="S26" s="19"/>
      <c r="T26" s="22"/>
      <c r="U26" s="23"/>
      <c r="V26" s="24"/>
      <c r="AC26" s="5"/>
    </row>
    <row r="27" spans="1:29" ht="18.75">
      <c r="A27" s="143"/>
      <c r="B27" s="135" t="s">
        <v>22</v>
      </c>
      <c r="C27" s="136"/>
      <c r="D27" s="137"/>
      <c r="E27" s="31"/>
      <c r="F27" s="93"/>
      <c r="G27" s="151"/>
      <c r="H27" s="154"/>
      <c r="I27" s="158"/>
      <c r="J27" s="161"/>
      <c r="K27" s="164"/>
      <c r="L27" s="158"/>
      <c r="M27" s="105"/>
      <c r="N27" s="19"/>
      <c r="O27" s="129"/>
      <c r="P27" s="20"/>
      <c r="R27" s="21"/>
      <c r="S27" s="19"/>
      <c r="T27" s="22"/>
      <c r="U27" s="23"/>
      <c r="V27" s="24"/>
      <c r="AC27" s="5"/>
    </row>
    <row r="28" spans="1:29" ht="18.75">
      <c r="A28" s="143"/>
      <c r="B28" s="135"/>
      <c r="C28" s="136"/>
      <c r="D28" s="137"/>
      <c r="E28" s="31"/>
      <c r="F28" s="93"/>
      <c r="G28" s="151"/>
      <c r="H28" s="154"/>
      <c r="I28" s="158"/>
      <c r="J28" s="161"/>
      <c r="K28" s="164"/>
      <c r="L28" s="158"/>
      <c r="M28" s="105"/>
      <c r="N28" s="19"/>
      <c r="O28" s="129"/>
      <c r="P28" s="20"/>
      <c r="R28" s="21"/>
      <c r="S28" s="19"/>
      <c r="T28" s="22"/>
      <c r="U28" s="23"/>
      <c r="V28" s="24"/>
      <c r="AC28" s="5"/>
    </row>
    <row r="29" spans="1:29" ht="18.75">
      <c r="A29" s="143"/>
      <c r="B29" s="135"/>
      <c r="C29" s="136"/>
      <c r="D29" s="137"/>
      <c r="E29" s="31"/>
      <c r="F29" s="93"/>
      <c r="G29" s="151"/>
      <c r="H29" s="154"/>
      <c r="I29" s="158"/>
      <c r="J29" s="161"/>
      <c r="K29" s="164"/>
      <c r="L29" s="158"/>
      <c r="M29" s="105"/>
      <c r="N29" s="19"/>
      <c r="O29" s="129"/>
      <c r="P29" s="20"/>
      <c r="R29" s="21"/>
      <c r="S29" s="19"/>
      <c r="T29" s="22"/>
      <c r="U29" s="23"/>
      <c r="V29" s="24"/>
      <c r="AC29" s="5"/>
    </row>
    <row r="30" spans="1:29" ht="19.5" thickBot="1">
      <c r="A30" s="144"/>
      <c r="B30" s="139"/>
      <c r="C30" s="140"/>
      <c r="D30" s="141"/>
      <c r="E30" s="30"/>
      <c r="F30" s="94"/>
      <c r="G30" s="152"/>
      <c r="H30" s="153"/>
      <c r="I30" s="159"/>
      <c r="J30" s="160"/>
      <c r="K30" s="165"/>
      <c r="L30" s="166"/>
      <c r="M30" s="106"/>
      <c r="N30" s="19"/>
      <c r="O30" s="129"/>
      <c r="P30" s="20"/>
      <c r="R30" s="21"/>
      <c r="S30" s="19"/>
      <c r="T30" s="22"/>
      <c r="U30" s="23"/>
      <c r="V30" s="24"/>
      <c r="AC30" s="5"/>
    </row>
    <row r="31" spans="1:31" s="114" customFormat="1" ht="24" customHeight="1" thickBot="1">
      <c r="A31" s="184" t="s">
        <v>28</v>
      </c>
      <c r="B31" s="185"/>
      <c r="C31" s="185"/>
      <c r="D31" s="186"/>
      <c r="E31" s="110">
        <f>'2021年07月分'!M31</f>
        <v>80000</v>
      </c>
      <c r="F31" s="111"/>
      <c r="G31" s="187">
        <f ca="1">NOW()</f>
        <v>44256.88803229167</v>
      </c>
      <c r="H31" s="188"/>
      <c r="I31" s="188"/>
      <c r="J31" s="188"/>
      <c r="K31" s="188"/>
      <c r="L31" s="126" t="s">
        <v>30</v>
      </c>
      <c r="M31" s="112">
        <v>80000</v>
      </c>
      <c r="N31" s="19"/>
      <c r="O31" s="129"/>
      <c r="P31" s="113"/>
      <c r="R31" s="115"/>
      <c r="S31" s="19"/>
      <c r="T31" s="22"/>
      <c r="U31" s="116"/>
      <c r="V31" s="117"/>
      <c r="W31" s="118"/>
      <c r="X31" s="119"/>
      <c r="Y31" s="120"/>
      <c r="Z31" s="121"/>
      <c r="AA31" s="122"/>
      <c r="AB31" s="123"/>
      <c r="AC31" s="124"/>
      <c r="AD31" s="124"/>
      <c r="AE31" s="124"/>
    </row>
    <row r="32" spans="1:31" s="76" customFormat="1" ht="39" customHeight="1" thickBot="1">
      <c r="A32" s="109" t="s">
        <v>7</v>
      </c>
      <c r="B32" s="73"/>
      <c r="C32" s="87">
        <f>SUM(C6:C31)</f>
        <v>196500</v>
      </c>
      <c r="D32" s="74"/>
      <c r="E32" s="108">
        <f>SUM(E6:E31)</f>
        <v>1639890</v>
      </c>
      <c r="F32" s="95">
        <f>SUM(F6:F31)</f>
        <v>1363390</v>
      </c>
      <c r="G32" s="88"/>
      <c r="H32" s="99"/>
      <c r="I32" s="89"/>
      <c r="J32" s="90"/>
      <c r="K32" s="103"/>
      <c r="L32" s="91"/>
      <c r="M32" s="107">
        <f>SUM(M6:M31)</f>
        <v>1851390</v>
      </c>
      <c r="N32" s="71"/>
      <c r="O32" s="130"/>
      <c r="P32" s="75"/>
      <c r="R32" s="77"/>
      <c r="S32" s="71"/>
      <c r="T32" s="72"/>
      <c r="U32" s="78"/>
      <c r="V32" s="79"/>
      <c r="W32" s="80"/>
      <c r="X32" s="81"/>
      <c r="Y32" s="82"/>
      <c r="Z32" s="83"/>
      <c r="AA32" s="84"/>
      <c r="AB32" s="85"/>
      <c r="AC32" s="86"/>
      <c r="AD32" s="86"/>
      <c r="AE32" s="86"/>
    </row>
    <row r="33" spans="5:29" ht="22.5" customHeight="1">
      <c r="E33" s="15"/>
      <c r="G33" s="17"/>
      <c r="H33" s="18"/>
      <c r="I33" s="16"/>
      <c r="L33" s="25"/>
      <c r="M33" s="26"/>
      <c r="N33" s="19"/>
      <c r="O33" s="129"/>
      <c r="P33" s="20"/>
      <c r="R33" s="21"/>
      <c r="S33" s="19"/>
      <c r="T33" s="22"/>
      <c r="U33" s="23"/>
      <c r="V33" s="24"/>
      <c r="AC33" s="5"/>
    </row>
  </sheetData>
  <sheetProtection sheet="1" objects="1" scenarios="1"/>
  <mergeCells count="4">
    <mergeCell ref="A1:M1"/>
    <mergeCell ref="A2:M2"/>
    <mergeCell ref="A31:D31"/>
    <mergeCell ref="G31:K31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12.57421875" style="1" customWidth="1"/>
    <col min="2" max="2" width="32.57421875" style="1" customWidth="1"/>
    <col min="3" max="3" width="10.28125" style="1" bestFit="1" customWidth="1"/>
    <col min="4" max="4" width="9.421875" style="1" customWidth="1"/>
    <col min="5" max="5" width="13.140625" style="1" customWidth="1"/>
    <col min="6" max="6" width="15.00390625" style="1" bestFit="1" customWidth="1"/>
    <col min="7" max="7" width="9.140625" style="28" bestFit="1" customWidth="1"/>
    <col min="8" max="8" width="10.28125" style="1" bestFit="1" customWidth="1"/>
    <col min="9" max="9" width="22.57421875" style="1" customWidth="1"/>
    <col min="10" max="10" width="9.140625" style="1" bestFit="1" customWidth="1"/>
    <col min="11" max="11" width="9.57421875" style="1" customWidth="1"/>
    <col min="12" max="12" width="22.57421875" style="1" customWidth="1"/>
    <col min="13" max="13" width="16.57421875" style="2" bestFit="1" customWidth="1"/>
    <col min="14" max="14" width="13.7109375" style="3" customWidth="1"/>
    <col min="15" max="15" width="14.28125" style="128" bestFit="1" customWidth="1"/>
    <col min="16" max="16" width="10.8515625" style="4" bestFit="1" customWidth="1"/>
    <col min="17" max="17" width="9.00390625" style="1" customWidth="1"/>
    <col min="18" max="18" width="10.28125" style="5" bestFit="1" customWidth="1"/>
    <col min="19" max="19" width="14.421875" style="6" customWidth="1"/>
    <col min="20" max="20" width="10.57421875" style="7" bestFit="1" customWidth="1"/>
    <col min="21" max="21" width="9.140625" style="8" bestFit="1" customWidth="1"/>
    <col min="22" max="22" width="9.00390625" style="9" customWidth="1"/>
    <col min="23" max="23" width="16.421875" style="6" customWidth="1"/>
    <col min="24" max="24" width="11.421875" style="8" bestFit="1" customWidth="1"/>
    <col min="25" max="25" width="12.140625" style="10" customWidth="1"/>
    <col min="26" max="26" width="12.57421875" style="11" customWidth="1"/>
    <col min="27" max="27" width="10.421875" style="12" bestFit="1" customWidth="1"/>
    <col min="28" max="28" width="9.140625" style="13" bestFit="1" customWidth="1"/>
    <col min="29" max="29" width="5.140625" style="27" customWidth="1"/>
    <col min="30" max="30" width="10.00390625" style="5" customWidth="1"/>
    <col min="31" max="31" width="12.28125" style="5" customWidth="1"/>
    <col min="32" max="32" width="12.28125" style="1" customWidth="1"/>
    <col min="33" max="16384" width="9.00390625" style="1" customWidth="1"/>
  </cols>
  <sheetData>
    <row r="1" spans="1:32" s="5" customFormat="1" ht="63" customHeight="1">
      <c r="A1" s="190" t="s">
        <v>63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3"/>
      <c r="O1" s="128"/>
      <c r="P1" s="4"/>
      <c r="Q1" s="1"/>
      <c r="S1" s="6"/>
      <c r="T1" s="7"/>
      <c r="U1" s="8"/>
      <c r="V1" s="9"/>
      <c r="W1" s="6"/>
      <c r="X1" s="8"/>
      <c r="Y1" s="10"/>
      <c r="Z1" s="11"/>
      <c r="AA1" s="12"/>
      <c r="AB1" s="13"/>
      <c r="AC1" s="14"/>
      <c r="AF1" s="1"/>
    </row>
    <row r="2" spans="1:32" s="5" customFormat="1" ht="18" customHeight="1">
      <c r="A2" s="189" t="s">
        <v>58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3"/>
      <c r="O2" s="128"/>
      <c r="P2" s="4"/>
      <c r="Q2" s="1"/>
      <c r="S2" s="6"/>
      <c r="T2" s="7"/>
      <c r="U2" s="8"/>
      <c r="V2" s="9"/>
      <c r="W2" s="6"/>
      <c r="X2" s="8"/>
      <c r="Y2" s="10"/>
      <c r="Z2" s="11"/>
      <c r="AA2" s="12"/>
      <c r="AB2" s="13"/>
      <c r="AC2" s="14"/>
      <c r="AF2" s="1"/>
    </row>
    <row r="3" spans="1:32" s="5" customFormat="1" ht="21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67" t="s">
        <v>44</v>
      </c>
      <c r="M3" s="167" t="s">
        <v>66</v>
      </c>
      <c r="N3" s="3"/>
      <c r="O3" s="128"/>
      <c r="P3" s="4"/>
      <c r="Q3" s="1"/>
      <c r="S3" s="6"/>
      <c r="T3" s="7"/>
      <c r="U3" s="8"/>
      <c r="V3" s="9"/>
      <c r="W3" s="6"/>
      <c r="X3" s="8"/>
      <c r="Y3" s="10"/>
      <c r="Z3" s="11"/>
      <c r="AA3" s="12"/>
      <c r="AB3" s="13"/>
      <c r="AC3" s="14"/>
      <c r="AF3" s="1"/>
    </row>
    <row r="4" spans="1:32" s="5" customFormat="1" ht="21" customHeight="1" thickBot="1">
      <c r="A4" s="148" t="s">
        <v>64</v>
      </c>
      <c r="B4" s="45"/>
      <c r="C4" s="45"/>
      <c r="D4" s="45"/>
      <c r="E4" s="149" t="s">
        <v>9</v>
      </c>
      <c r="F4" s="45"/>
      <c r="G4" s="45"/>
      <c r="H4" s="46"/>
      <c r="I4" s="45"/>
      <c r="J4" s="45"/>
      <c r="K4" s="45"/>
      <c r="L4" s="150">
        <f ca="1">NOW()</f>
        <v>44256.88803229167</v>
      </c>
      <c r="M4" s="150">
        <v>44469</v>
      </c>
      <c r="N4" s="3"/>
      <c r="O4" s="128"/>
      <c r="P4" s="4"/>
      <c r="Q4" s="1"/>
      <c r="S4" s="6"/>
      <c r="T4" s="7"/>
      <c r="U4" s="8"/>
      <c r="V4" s="9"/>
      <c r="W4" s="6"/>
      <c r="X4" s="8"/>
      <c r="Y4" s="10"/>
      <c r="Z4" s="11"/>
      <c r="AA4" s="12"/>
      <c r="AB4" s="13"/>
      <c r="AF4" s="1"/>
    </row>
    <row r="5" spans="1:32" s="5" customFormat="1" ht="26.25" customHeight="1" thickBot="1" thickTop="1">
      <c r="A5" s="32" t="s">
        <v>0</v>
      </c>
      <c r="B5" s="33" t="s">
        <v>13</v>
      </c>
      <c r="C5" s="34" t="s">
        <v>27</v>
      </c>
      <c r="D5" s="35" t="s">
        <v>1</v>
      </c>
      <c r="E5" s="36" t="s">
        <v>10</v>
      </c>
      <c r="F5" s="37" t="s">
        <v>26</v>
      </c>
      <c r="G5" s="38" t="s">
        <v>2</v>
      </c>
      <c r="H5" s="39" t="s">
        <v>11</v>
      </c>
      <c r="I5" s="40" t="s">
        <v>4</v>
      </c>
      <c r="J5" s="41" t="s">
        <v>5</v>
      </c>
      <c r="K5" s="42" t="s">
        <v>3</v>
      </c>
      <c r="L5" s="43" t="s">
        <v>4</v>
      </c>
      <c r="M5" s="44" t="s">
        <v>6</v>
      </c>
      <c r="N5" s="19"/>
      <c r="O5" s="129"/>
      <c r="P5" s="20"/>
      <c r="Q5" s="1"/>
      <c r="R5" s="21"/>
      <c r="S5" s="19"/>
      <c r="T5" s="22"/>
      <c r="U5" s="23"/>
      <c r="V5" s="24"/>
      <c r="W5" s="6"/>
      <c r="X5" s="8"/>
      <c r="Y5" s="10"/>
      <c r="Z5" s="11"/>
      <c r="AA5" s="12"/>
      <c r="AB5" s="13"/>
      <c r="AF5" s="1"/>
    </row>
    <row r="6" spans="1:32" s="5" customFormat="1" ht="19.5">
      <c r="A6" s="142" t="s">
        <v>14</v>
      </c>
      <c r="B6" s="132" t="s">
        <v>38</v>
      </c>
      <c r="C6" s="133">
        <v>120000</v>
      </c>
      <c r="D6" s="134">
        <v>44449</v>
      </c>
      <c r="E6" s="29">
        <f>'2021年08月分'!M6</f>
        <v>1767890</v>
      </c>
      <c r="F6" s="92">
        <f>E6-SUM(C6:C10)</f>
        <v>1647890</v>
      </c>
      <c r="G6" s="151">
        <v>44464</v>
      </c>
      <c r="H6" s="155">
        <v>380000</v>
      </c>
      <c r="I6" s="156" t="s">
        <v>61</v>
      </c>
      <c r="J6" s="162"/>
      <c r="K6" s="163"/>
      <c r="L6" s="156"/>
      <c r="M6" s="104">
        <f>F6+SUM(H6:H10)-SUM(K6:K10)</f>
        <v>2027890</v>
      </c>
      <c r="N6" s="19"/>
      <c r="O6" s="145"/>
      <c r="P6" s="20"/>
      <c r="Q6" s="1"/>
      <c r="R6" s="21"/>
      <c r="S6" s="19"/>
      <c r="T6" s="22"/>
      <c r="U6" s="23"/>
      <c r="V6" s="24"/>
      <c r="W6" s="6"/>
      <c r="X6" s="8"/>
      <c r="Y6" s="10"/>
      <c r="Z6" s="11"/>
      <c r="AA6" s="12"/>
      <c r="AB6" s="13"/>
      <c r="AF6" s="1"/>
    </row>
    <row r="7" spans="1:32" s="5" customFormat="1" ht="18.75">
      <c r="A7" s="143"/>
      <c r="B7" s="135"/>
      <c r="C7" s="136"/>
      <c r="D7" s="137">
        <v>44465</v>
      </c>
      <c r="E7" s="31"/>
      <c r="F7" s="93"/>
      <c r="G7" s="151"/>
      <c r="H7" s="154"/>
      <c r="I7" s="157" t="s">
        <v>12</v>
      </c>
      <c r="J7" s="161"/>
      <c r="K7" s="164"/>
      <c r="L7" s="158"/>
      <c r="M7" s="105"/>
      <c r="N7" s="19"/>
      <c r="O7" s="129"/>
      <c r="P7" s="20"/>
      <c r="Q7" s="1"/>
      <c r="R7" s="21"/>
      <c r="S7" s="19"/>
      <c r="T7" s="22"/>
      <c r="U7" s="23"/>
      <c r="V7" s="24"/>
      <c r="W7" s="6"/>
      <c r="X7" s="8"/>
      <c r="Y7" s="10"/>
      <c r="Z7" s="11"/>
      <c r="AA7" s="12"/>
      <c r="AB7" s="13"/>
      <c r="AF7" s="1"/>
    </row>
    <row r="8" spans="1:32" s="5" customFormat="1" ht="18.75">
      <c r="A8" s="143"/>
      <c r="B8" s="138" t="s">
        <v>20</v>
      </c>
      <c r="C8" s="136"/>
      <c r="D8" s="137"/>
      <c r="E8" s="31"/>
      <c r="F8" s="93"/>
      <c r="G8" s="151"/>
      <c r="H8" s="154"/>
      <c r="I8" s="158"/>
      <c r="J8" s="161"/>
      <c r="K8" s="164"/>
      <c r="L8" s="158"/>
      <c r="M8" s="105"/>
      <c r="N8" s="19"/>
      <c r="O8" s="129"/>
      <c r="P8" s="20"/>
      <c r="Q8" s="1"/>
      <c r="R8" s="21"/>
      <c r="S8" s="19"/>
      <c r="T8" s="22"/>
      <c r="U8" s="23"/>
      <c r="V8" s="24"/>
      <c r="W8" s="6"/>
      <c r="X8" s="8"/>
      <c r="Y8" s="10"/>
      <c r="Z8" s="11"/>
      <c r="AA8" s="12"/>
      <c r="AB8" s="13"/>
      <c r="AF8" s="1"/>
    </row>
    <row r="9" spans="1:32" s="5" customFormat="1" ht="18.75">
      <c r="A9" s="143"/>
      <c r="B9" s="138" t="s">
        <v>21</v>
      </c>
      <c r="C9" s="136"/>
      <c r="D9" s="137"/>
      <c r="E9" s="31"/>
      <c r="F9" s="93"/>
      <c r="G9" s="151"/>
      <c r="H9" s="154"/>
      <c r="I9" s="158"/>
      <c r="J9" s="161"/>
      <c r="K9" s="164"/>
      <c r="L9" s="158"/>
      <c r="M9" s="105"/>
      <c r="N9" s="19"/>
      <c r="O9" s="129"/>
      <c r="P9" s="20"/>
      <c r="Q9" s="1"/>
      <c r="R9" s="21"/>
      <c r="S9" s="19"/>
      <c r="T9" s="22"/>
      <c r="U9" s="23"/>
      <c r="V9" s="24"/>
      <c r="W9" s="6"/>
      <c r="X9" s="8"/>
      <c r="Y9" s="10"/>
      <c r="Z9" s="11"/>
      <c r="AA9" s="12"/>
      <c r="AB9" s="13"/>
      <c r="AF9" s="1"/>
    </row>
    <row r="10" spans="1:32" s="5" customFormat="1" ht="19.5" thickBot="1">
      <c r="A10" s="144"/>
      <c r="B10" s="139"/>
      <c r="C10" s="140"/>
      <c r="D10" s="141"/>
      <c r="E10" s="30"/>
      <c r="F10" s="94"/>
      <c r="G10" s="152"/>
      <c r="H10" s="153"/>
      <c r="I10" s="159"/>
      <c r="J10" s="160"/>
      <c r="K10" s="165"/>
      <c r="L10" s="166"/>
      <c r="M10" s="106"/>
      <c r="N10" s="19"/>
      <c r="O10" s="129"/>
      <c r="P10" s="20"/>
      <c r="Q10" s="1"/>
      <c r="R10" s="21"/>
      <c r="S10" s="19"/>
      <c r="T10" s="22"/>
      <c r="U10" s="23"/>
      <c r="V10" s="24"/>
      <c r="W10" s="6"/>
      <c r="X10" s="8"/>
      <c r="Y10" s="10"/>
      <c r="Z10" s="11"/>
      <c r="AA10" s="12"/>
      <c r="AB10" s="13"/>
      <c r="AF10" s="1"/>
    </row>
    <row r="11" spans="1:32" s="5" customFormat="1" ht="18.75">
      <c r="A11" s="142" t="s">
        <v>15</v>
      </c>
      <c r="B11" s="132" t="s">
        <v>34</v>
      </c>
      <c r="C11" s="133">
        <v>10000</v>
      </c>
      <c r="D11" s="134">
        <v>44465</v>
      </c>
      <c r="E11" s="29">
        <f>'2021年08月分'!M11</f>
        <v>156000</v>
      </c>
      <c r="F11" s="92">
        <f>E11-SUM(C11:C15)</f>
        <v>146000</v>
      </c>
      <c r="G11" s="151">
        <v>44465</v>
      </c>
      <c r="H11" s="155">
        <v>28000</v>
      </c>
      <c r="I11" s="156" t="s">
        <v>29</v>
      </c>
      <c r="J11" s="162"/>
      <c r="K11" s="163"/>
      <c r="L11" s="156"/>
      <c r="M11" s="104">
        <f>F11+SUM(H11:H15)-SUM(K11:K15)</f>
        <v>174000</v>
      </c>
      <c r="N11" s="19"/>
      <c r="O11" s="129"/>
      <c r="P11" s="20"/>
      <c r="Q11" s="1"/>
      <c r="R11" s="21"/>
      <c r="S11" s="19"/>
      <c r="T11" s="22"/>
      <c r="U11" s="23"/>
      <c r="V11" s="24"/>
      <c r="W11" s="6"/>
      <c r="X11" s="8"/>
      <c r="Y11" s="10"/>
      <c r="Z11" s="11"/>
      <c r="AA11" s="12"/>
      <c r="AB11" s="13"/>
      <c r="AF11" s="1"/>
    </row>
    <row r="12" spans="1:32" s="5" customFormat="1" ht="18.75">
      <c r="A12" s="143"/>
      <c r="B12" s="135" t="s">
        <v>22</v>
      </c>
      <c r="C12" s="136"/>
      <c r="D12" s="137"/>
      <c r="E12" s="31"/>
      <c r="F12" s="93"/>
      <c r="G12" s="151"/>
      <c r="H12" s="154"/>
      <c r="I12" s="158"/>
      <c r="J12" s="161"/>
      <c r="K12" s="164"/>
      <c r="L12" s="158"/>
      <c r="M12" s="105"/>
      <c r="N12" s="19"/>
      <c r="O12" s="129"/>
      <c r="P12" s="20"/>
      <c r="Q12" s="1"/>
      <c r="R12" s="21"/>
      <c r="S12" s="19"/>
      <c r="T12" s="22"/>
      <c r="U12" s="23"/>
      <c r="V12" s="24"/>
      <c r="W12" s="6"/>
      <c r="X12" s="8"/>
      <c r="Y12" s="10"/>
      <c r="Z12" s="11"/>
      <c r="AA12" s="12"/>
      <c r="AB12" s="13"/>
      <c r="AF12" s="1"/>
    </row>
    <row r="13" spans="1:32" s="5" customFormat="1" ht="18.75">
      <c r="A13" s="143"/>
      <c r="B13" s="135"/>
      <c r="C13" s="136"/>
      <c r="D13" s="137"/>
      <c r="E13" s="31"/>
      <c r="F13" s="93"/>
      <c r="G13" s="151"/>
      <c r="H13" s="154"/>
      <c r="I13" s="158"/>
      <c r="J13" s="161"/>
      <c r="K13" s="164"/>
      <c r="L13" s="158"/>
      <c r="M13" s="105"/>
      <c r="N13" s="19"/>
      <c r="O13" s="129"/>
      <c r="P13" s="20"/>
      <c r="Q13" s="1"/>
      <c r="R13" s="21"/>
      <c r="S13" s="19"/>
      <c r="T13" s="22"/>
      <c r="U13" s="23"/>
      <c r="V13" s="24"/>
      <c r="W13" s="6"/>
      <c r="X13" s="8"/>
      <c r="Y13" s="10"/>
      <c r="Z13" s="11"/>
      <c r="AA13" s="12"/>
      <c r="AB13" s="13"/>
      <c r="AF13" s="1"/>
    </row>
    <row r="14" spans="1:32" s="5" customFormat="1" ht="18.75">
      <c r="A14" s="143"/>
      <c r="B14" s="135"/>
      <c r="C14" s="136"/>
      <c r="D14" s="137"/>
      <c r="E14" s="31"/>
      <c r="F14" s="93"/>
      <c r="G14" s="151"/>
      <c r="H14" s="154"/>
      <c r="I14" s="158"/>
      <c r="J14" s="161"/>
      <c r="K14" s="164"/>
      <c r="L14" s="158"/>
      <c r="M14" s="105"/>
      <c r="N14" s="19"/>
      <c r="O14" s="129"/>
      <c r="P14" s="20"/>
      <c r="Q14" s="1"/>
      <c r="R14" s="21"/>
      <c r="S14" s="19"/>
      <c r="T14" s="22"/>
      <c r="U14" s="23"/>
      <c r="V14" s="24"/>
      <c r="W14" s="6"/>
      <c r="X14" s="8"/>
      <c r="Y14" s="10"/>
      <c r="Z14" s="11"/>
      <c r="AA14" s="12"/>
      <c r="AB14" s="13"/>
      <c r="AF14" s="1"/>
    </row>
    <row r="15" spans="1:32" s="5" customFormat="1" ht="19.5" thickBot="1">
      <c r="A15" s="144"/>
      <c r="B15" s="139"/>
      <c r="C15" s="140"/>
      <c r="D15" s="141"/>
      <c r="E15" s="30"/>
      <c r="F15" s="94"/>
      <c r="G15" s="152"/>
      <c r="H15" s="153"/>
      <c r="I15" s="159"/>
      <c r="J15" s="160"/>
      <c r="K15" s="165"/>
      <c r="L15" s="166"/>
      <c r="M15" s="106"/>
      <c r="N15" s="19"/>
      <c r="O15" s="129"/>
      <c r="P15" s="20"/>
      <c r="Q15" s="1"/>
      <c r="R15" s="21"/>
      <c r="S15" s="19"/>
      <c r="T15" s="22"/>
      <c r="U15" s="23"/>
      <c r="V15" s="24"/>
      <c r="W15" s="6"/>
      <c r="X15" s="8"/>
      <c r="Y15" s="10"/>
      <c r="Z15" s="11"/>
      <c r="AA15" s="12"/>
      <c r="AB15" s="13"/>
      <c r="AF15" s="1"/>
    </row>
    <row r="16" spans="1:32" s="5" customFormat="1" ht="18.75">
      <c r="A16" s="142" t="s">
        <v>16</v>
      </c>
      <c r="B16" s="132" t="s">
        <v>19</v>
      </c>
      <c r="C16" s="133">
        <v>10000</v>
      </c>
      <c r="D16" s="134">
        <v>44464</v>
      </c>
      <c r="E16" s="29">
        <f>'2021年08月分'!M16</f>
        <v>-50000</v>
      </c>
      <c r="F16" s="92">
        <f>E16-SUM(C16:C20)</f>
        <v>-60000</v>
      </c>
      <c r="G16" s="151"/>
      <c r="H16" s="155"/>
      <c r="I16" s="156"/>
      <c r="J16" s="162"/>
      <c r="K16" s="163"/>
      <c r="L16" s="156"/>
      <c r="M16" s="104">
        <f>F16+SUM(H16:H20)-SUM(K16:K20)</f>
        <v>-60000</v>
      </c>
      <c r="N16" s="19"/>
      <c r="O16" s="129"/>
      <c r="P16" s="20"/>
      <c r="Q16" s="1"/>
      <c r="R16" s="21"/>
      <c r="S16" s="19"/>
      <c r="T16" s="22"/>
      <c r="U16" s="23"/>
      <c r="V16" s="24"/>
      <c r="W16" s="6"/>
      <c r="X16" s="8"/>
      <c r="Y16" s="10"/>
      <c r="Z16" s="11"/>
      <c r="AA16" s="12"/>
      <c r="AB16" s="13"/>
      <c r="AF16" s="1"/>
    </row>
    <row r="17" spans="1:32" s="5" customFormat="1" ht="18.75">
      <c r="A17" s="143"/>
      <c r="B17" s="135" t="s">
        <v>23</v>
      </c>
      <c r="C17" s="136"/>
      <c r="D17" s="137"/>
      <c r="E17" s="31"/>
      <c r="F17" s="93"/>
      <c r="G17" s="151"/>
      <c r="H17" s="154"/>
      <c r="I17" s="158"/>
      <c r="J17" s="161"/>
      <c r="K17" s="164"/>
      <c r="L17" s="158"/>
      <c r="M17" s="105"/>
      <c r="N17" s="19"/>
      <c r="O17" s="129"/>
      <c r="P17" s="20"/>
      <c r="Q17" s="1"/>
      <c r="R17" s="21"/>
      <c r="S17" s="19"/>
      <c r="T17" s="22"/>
      <c r="U17" s="23"/>
      <c r="V17" s="24"/>
      <c r="W17" s="6"/>
      <c r="X17" s="8"/>
      <c r="Y17" s="10"/>
      <c r="Z17" s="11"/>
      <c r="AA17" s="12"/>
      <c r="AB17" s="13"/>
      <c r="AF17" s="1"/>
    </row>
    <row r="18" spans="1:32" s="5" customFormat="1" ht="18.75">
      <c r="A18" s="143"/>
      <c r="B18" s="135"/>
      <c r="C18" s="136"/>
      <c r="D18" s="137"/>
      <c r="E18" s="31"/>
      <c r="F18" s="93"/>
      <c r="G18" s="151"/>
      <c r="H18" s="154"/>
      <c r="I18" s="158"/>
      <c r="J18" s="161"/>
      <c r="K18" s="164"/>
      <c r="L18" s="158"/>
      <c r="M18" s="105"/>
      <c r="N18" s="19"/>
      <c r="O18" s="129"/>
      <c r="P18" s="20"/>
      <c r="Q18" s="1"/>
      <c r="R18" s="21"/>
      <c r="S18" s="19"/>
      <c r="T18" s="22"/>
      <c r="U18" s="23"/>
      <c r="V18" s="24"/>
      <c r="W18" s="6"/>
      <c r="X18" s="8"/>
      <c r="Y18" s="10"/>
      <c r="Z18" s="11"/>
      <c r="AA18" s="12"/>
      <c r="AB18" s="13"/>
      <c r="AF18" s="1"/>
    </row>
    <row r="19" spans="1:29" ht="18.75">
      <c r="A19" s="143"/>
      <c r="B19" s="135"/>
      <c r="C19" s="136"/>
      <c r="D19" s="137"/>
      <c r="E19" s="31"/>
      <c r="F19" s="93"/>
      <c r="G19" s="151"/>
      <c r="H19" s="154"/>
      <c r="I19" s="158"/>
      <c r="J19" s="161"/>
      <c r="K19" s="164"/>
      <c r="L19" s="158"/>
      <c r="M19" s="105"/>
      <c r="N19" s="19"/>
      <c r="O19" s="129"/>
      <c r="P19" s="20"/>
      <c r="R19" s="21"/>
      <c r="S19" s="19"/>
      <c r="T19" s="22"/>
      <c r="U19" s="23"/>
      <c r="V19" s="24"/>
      <c r="AC19" s="5"/>
    </row>
    <row r="20" spans="1:29" ht="19.5" thickBot="1">
      <c r="A20" s="144"/>
      <c r="B20" s="139"/>
      <c r="C20" s="140"/>
      <c r="D20" s="141"/>
      <c r="E20" s="30"/>
      <c r="F20" s="94"/>
      <c r="G20" s="152"/>
      <c r="H20" s="153"/>
      <c r="I20" s="159"/>
      <c r="J20" s="160"/>
      <c r="K20" s="165"/>
      <c r="L20" s="166"/>
      <c r="M20" s="106"/>
      <c r="N20" s="19"/>
      <c r="O20" s="129"/>
      <c r="P20" s="20"/>
      <c r="R20" s="21"/>
      <c r="S20" s="19"/>
      <c r="T20" s="22"/>
      <c r="U20" s="23"/>
      <c r="V20" s="24"/>
      <c r="AC20" s="5"/>
    </row>
    <row r="21" spans="1:29" ht="18.75">
      <c r="A21" s="142" t="s">
        <v>17</v>
      </c>
      <c r="B21" s="132" t="s">
        <v>32</v>
      </c>
      <c r="C21" s="133"/>
      <c r="D21" s="134">
        <v>44449</v>
      </c>
      <c r="E21" s="29">
        <f>'2021年08月分'!M21</f>
        <v>-63000</v>
      </c>
      <c r="F21" s="92">
        <f>E21-SUM(C21:C25)</f>
        <v>-111000</v>
      </c>
      <c r="G21" s="151"/>
      <c r="H21" s="155"/>
      <c r="I21" s="156"/>
      <c r="J21" s="162"/>
      <c r="K21" s="163"/>
      <c r="L21" s="156"/>
      <c r="M21" s="104">
        <f>F21+SUM(H21:H25)-SUM(K21:K25)</f>
        <v>-111000</v>
      </c>
      <c r="N21" s="19"/>
      <c r="O21" s="129"/>
      <c r="P21" s="20"/>
      <c r="R21" s="21"/>
      <c r="S21" s="19"/>
      <c r="T21" s="22"/>
      <c r="U21" s="23"/>
      <c r="V21" s="24"/>
      <c r="AC21" s="5"/>
    </row>
    <row r="22" spans="1:29" ht="18.75">
      <c r="A22" s="143"/>
      <c r="B22" s="135" t="s">
        <v>39</v>
      </c>
      <c r="C22" s="136">
        <v>48000</v>
      </c>
      <c r="D22" s="137">
        <v>44464</v>
      </c>
      <c r="E22" s="31"/>
      <c r="F22" s="93"/>
      <c r="G22" s="151"/>
      <c r="H22" s="154"/>
      <c r="I22" s="158"/>
      <c r="J22" s="161"/>
      <c r="K22" s="164"/>
      <c r="L22" s="158"/>
      <c r="M22" s="105"/>
      <c r="N22" s="19"/>
      <c r="O22" s="129"/>
      <c r="P22" s="20"/>
      <c r="R22" s="21"/>
      <c r="S22" s="19"/>
      <c r="T22" s="22"/>
      <c r="U22" s="23"/>
      <c r="V22" s="24"/>
      <c r="AC22" s="5"/>
    </row>
    <row r="23" spans="1:29" ht="18.75">
      <c r="A23" s="143"/>
      <c r="B23" s="135" t="s">
        <v>25</v>
      </c>
      <c r="C23" s="136"/>
      <c r="D23" s="137"/>
      <c r="E23" s="31"/>
      <c r="F23" s="93"/>
      <c r="G23" s="151"/>
      <c r="H23" s="154"/>
      <c r="I23" s="158"/>
      <c r="J23" s="161"/>
      <c r="K23" s="164"/>
      <c r="L23" s="158"/>
      <c r="M23" s="105"/>
      <c r="N23" s="19"/>
      <c r="O23" s="129"/>
      <c r="P23" s="20"/>
      <c r="R23" s="21"/>
      <c r="S23" s="19"/>
      <c r="T23" s="22"/>
      <c r="U23" s="23"/>
      <c r="V23" s="24"/>
      <c r="AC23" s="5"/>
    </row>
    <row r="24" spans="1:29" ht="18.75">
      <c r="A24" s="143"/>
      <c r="B24" s="135"/>
      <c r="C24" s="136"/>
      <c r="D24" s="137"/>
      <c r="E24" s="31"/>
      <c r="F24" s="93"/>
      <c r="G24" s="151"/>
      <c r="H24" s="154"/>
      <c r="I24" s="158"/>
      <c r="J24" s="161"/>
      <c r="K24" s="164"/>
      <c r="L24" s="158"/>
      <c r="M24" s="105"/>
      <c r="N24" s="19"/>
      <c r="O24" s="129"/>
      <c r="P24" s="20"/>
      <c r="R24" s="21"/>
      <c r="S24" s="19"/>
      <c r="T24" s="22"/>
      <c r="U24" s="23"/>
      <c r="V24" s="24"/>
      <c r="AC24" s="5"/>
    </row>
    <row r="25" spans="1:29" ht="19.5" thickBot="1">
      <c r="A25" s="144"/>
      <c r="B25" s="139"/>
      <c r="C25" s="140"/>
      <c r="D25" s="141"/>
      <c r="E25" s="30"/>
      <c r="F25" s="94"/>
      <c r="G25" s="152"/>
      <c r="H25" s="153"/>
      <c r="I25" s="159"/>
      <c r="J25" s="160"/>
      <c r="K25" s="165"/>
      <c r="L25" s="166"/>
      <c r="M25" s="106"/>
      <c r="N25" s="19"/>
      <c r="O25" s="129"/>
      <c r="P25" s="20"/>
      <c r="R25" s="21"/>
      <c r="S25" s="19"/>
      <c r="T25" s="22"/>
      <c r="U25" s="23"/>
      <c r="V25" s="24"/>
      <c r="AC25" s="5"/>
    </row>
    <row r="26" spans="1:29" ht="18.75">
      <c r="A26" s="142" t="s">
        <v>18</v>
      </c>
      <c r="B26" s="132" t="s">
        <v>24</v>
      </c>
      <c r="C26" s="133">
        <v>8500</v>
      </c>
      <c r="D26" s="134">
        <v>44461</v>
      </c>
      <c r="E26" s="29">
        <f>'2021年08月分'!M26</f>
        <v>-39500</v>
      </c>
      <c r="F26" s="92">
        <f>E26-SUM(C26:C30)</f>
        <v>-48000</v>
      </c>
      <c r="G26" s="151"/>
      <c r="H26" s="155"/>
      <c r="I26" s="156"/>
      <c r="J26" s="162"/>
      <c r="K26" s="163"/>
      <c r="L26" s="156"/>
      <c r="M26" s="104">
        <f>F26+SUM(H26:H30)-SUM(K26:K30)</f>
        <v>-48000</v>
      </c>
      <c r="N26" s="19"/>
      <c r="O26" s="129"/>
      <c r="P26" s="20"/>
      <c r="R26" s="21"/>
      <c r="S26" s="19"/>
      <c r="T26" s="22"/>
      <c r="U26" s="23"/>
      <c r="V26" s="24"/>
      <c r="AC26" s="5"/>
    </row>
    <row r="27" spans="1:29" ht="18.75">
      <c r="A27" s="143"/>
      <c r="B27" s="135" t="s">
        <v>22</v>
      </c>
      <c r="C27" s="136"/>
      <c r="D27" s="137"/>
      <c r="E27" s="31"/>
      <c r="F27" s="93"/>
      <c r="G27" s="151"/>
      <c r="H27" s="154"/>
      <c r="I27" s="158"/>
      <c r="J27" s="161"/>
      <c r="K27" s="164"/>
      <c r="L27" s="158"/>
      <c r="M27" s="105"/>
      <c r="N27" s="19"/>
      <c r="O27" s="129"/>
      <c r="P27" s="20"/>
      <c r="R27" s="21"/>
      <c r="S27" s="19"/>
      <c r="T27" s="22"/>
      <c r="U27" s="23"/>
      <c r="V27" s="24"/>
      <c r="AC27" s="5"/>
    </row>
    <row r="28" spans="1:29" ht="18.75">
      <c r="A28" s="143"/>
      <c r="B28" s="135"/>
      <c r="C28" s="136"/>
      <c r="D28" s="137"/>
      <c r="E28" s="31"/>
      <c r="F28" s="93"/>
      <c r="G28" s="151"/>
      <c r="H28" s="154"/>
      <c r="I28" s="158"/>
      <c r="J28" s="161"/>
      <c r="K28" s="164"/>
      <c r="L28" s="158"/>
      <c r="M28" s="105"/>
      <c r="N28" s="19"/>
      <c r="O28" s="129"/>
      <c r="P28" s="20"/>
      <c r="R28" s="21"/>
      <c r="S28" s="19"/>
      <c r="T28" s="22"/>
      <c r="U28" s="23"/>
      <c r="V28" s="24"/>
      <c r="AC28" s="5"/>
    </row>
    <row r="29" spans="1:29" ht="18.75">
      <c r="A29" s="143"/>
      <c r="B29" s="135"/>
      <c r="C29" s="136"/>
      <c r="D29" s="137"/>
      <c r="E29" s="31"/>
      <c r="F29" s="93"/>
      <c r="G29" s="151"/>
      <c r="H29" s="154"/>
      <c r="I29" s="158"/>
      <c r="J29" s="161"/>
      <c r="K29" s="164"/>
      <c r="L29" s="158"/>
      <c r="M29" s="105"/>
      <c r="N29" s="19"/>
      <c r="O29" s="129"/>
      <c r="P29" s="20"/>
      <c r="R29" s="21"/>
      <c r="S29" s="19"/>
      <c r="T29" s="22"/>
      <c r="U29" s="23"/>
      <c r="V29" s="24"/>
      <c r="AC29" s="5"/>
    </row>
    <row r="30" spans="1:29" ht="19.5" thickBot="1">
      <c r="A30" s="144"/>
      <c r="B30" s="139"/>
      <c r="C30" s="140"/>
      <c r="D30" s="141"/>
      <c r="E30" s="30"/>
      <c r="F30" s="94"/>
      <c r="G30" s="152"/>
      <c r="H30" s="153"/>
      <c r="I30" s="159"/>
      <c r="J30" s="160"/>
      <c r="K30" s="165"/>
      <c r="L30" s="166"/>
      <c r="M30" s="106"/>
      <c r="N30" s="19"/>
      <c r="O30" s="129"/>
      <c r="P30" s="20"/>
      <c r="R30" s="21"/>
      <c r="S30" s="19"/>
      <c r="T30" s="22"/>
      <c r="U30" s="23"/>
      <c r="V30" s="24"/>
      <c r="AC30" s="5"/>
    </row>
    <row r="31" spans="1:31" s="114" customFormat="1" ht="24" customHeight="1" thickBot="1">
      <c r="A31" s="184" t="s">
        <v>28</v>
      </c>
      <c r="B31" s="185"/>
      <c r="C31" s="185"/>
      <c r="D31" s="186"/>
      <c r="E31" s="110">
        <f>'2021年08月分'!M31</f>
        <v>80000</v>
      </c>
      <c r="F31" s="111"/>
      <c r="G31" s="187">
        <f ca="1">NOW()</f>
        <v>44256.88803229167</v>
      </c>
      <c r="H31" s="188"/>
      <c r="I31" s="188"/>
      <c r="J31" s="188"/>
      <c r="K31" s="188"/>
      <c r="L31" s="126" t="s">
        <v>30</v>
      </c>
      <c r="M31" s="112">
        <v>80000</v>
      </c>
      <c r="N31" s="19"/>
      <c r="O31" s="129"/>
      <c r="P31" s="113"/>
      <c r="R31" s="115"/>
      <c r="S31" s="19"/>
      <c r="T31" s="22"/>
      <c r="U31" s="116"/>
      <c r="V31" s="117"/>
      <c r="W31" s="118"/>
      <c r="X31" s="119"/>
      <c r="Y31" s="120"/>
      <c r="Z31" s="121"/>
      <c r="AA31" s="122"/>
      <c r="AB31" s="123"/>
      <c r="AC31" s="124"/>
      <c r="AD31" s="124"/>
      <c r="AE31" s="124"/>
    </row>
    <row r="32" spans="1:31" s="76" customFormat="1" ht="39" customHeight="1" thickBot="1">
      <c r="A32" s="109" t="s">
        <v>7</v>
      </c>
      <c r="B32" s="73"/>
      <c r="C32" s="87">
        <f>SUM(C6:C31)</f>
        <v>196500</v>
      </c>
      <c r="D32" s="74"/>
      <c r="E32" s="108">
        <f>SUM(E6:E31)</f>
        <v>1851390</v>
      </c>
      <c r="F32" s="95">
        <f>SUM(F6:F31)</f>
        <v>1574890</v>
      </c>
      <c r="G32" s="88"/>
      <c r="H32" s="99"/>
      <c r="I32" s="89"/>
      <c r="J32" s="90"/>
      <c r="K32" s="103"/>
      <c r="L32" s="91"/>
      <c r="M32" s="107">
        <f>SUM(M6:M31)</f>
        <v>2062890</v>
      </c>
      <c r="N32" s="71"/>
      <c r="O32" s="130"/>
      <c r="P32" s="75"/>
      <c r="R32" s="77"/>
      <c r="S32" s="71"/>
      <c r="T32" s="72"/>
      <c r="U32" s="78"/>
      <c r="V32" s="79"/>
      <c r="W32" s="80"/>
      <c r="X32" s="81"/>
      <c r="Y32" s="82"/>
      <c r="Z32" s="83"/>
      <c r="AA32" s="84"/>
      <c r="AB32" s="85"/>
      <c r="AC32" s="86"/>
      <c r="AD32" s="86"/>
      <c r="AE32" s="86"/>
    </row>
    <row r="33" spans="5:29" ht="22.5" customHeight="1">
      <c r="E33" s="15"/>
      <c r="G33" s="17"/>
      <c r="H33" s="18"/>
      <c r="I33" s="16"/>
      <c r="L33" s="25"/>
      <c r="M33" s="26"/>
      <c r="N33" s="19"/>
      <c r="O33" s="129"/>
      <c r="P33" s="20"/>
      <c r="R33" s="21"/>
      <c r="S33" s="19"/>
      <c r="T33" s="22"/>
      <c r="U33" s="23"/>
      <c r="V33" s="24"/>
      <c r="AC33" s="5"/>
    </row>
  </sheetData>
  <sheetProtection sheet="1" objects="1" scenarios="1"/>
  <mergeCells count="4">
    <mergeCell ref="A1:M1"/>
    <mergeCell ref="A2:M2"/>
    <mergeCell ref="A31:D31"/>
    <mergeCell ref="G31:K31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12.57421875" style="1" customWidth="1"/>
    <col min="2" max="2" width="32.57421875" style="1" customWidth="1"/>
    <col min="3" max="3" width="10.28125" style="1" bestFit="1" customWidth="1"/>
    <col min="4" max="4" width="9.421875" style="1" customWidth="1"/>
    <col min="5" max="5" width="13.140625" style="1" customWidth="1"/>
    <col min="6" max="6" width="15.00390625" style="1" bestFit="1" customWidth="1"/>
    <col min="7" max="7" width="10.28125" style="28" bestFit="1" customWidth="1"/>
    <col min="8" max="8" width="10.28125" style="1" bestFit="1" customWidth="1"/>
    <col min="9" max="9" width="22.57421875" style="1" customWidth="1"/>
    <col min="10" max="10" width="9.140625" style="1" bestFit="1" customWidth="1"/>
    <col min="11" max="11" width="9.57421875" style="1" customWidth="1"/>
    <col min="12" max="12" width="22.57421875" style="1" customWidth="1"/>
    <col min="13" max="13" width="17.8515625" style="2" bestFit="1" customWidth="1"/>
    <col min="14" max="14" width="13.7109375" style="3" customWidth="1"/>
    <col min="15" max="15" width="14.28125" style="128" bestFit="1" customWidth="1"/>
    <col min="16" max="16" width="10.8515625" style="4" bestFit="1" customWidth="1"/>
    <col min="17" max="17" width="9.00390625" style="1" customWidth="1"/>
    <col min="18" max="18" width="10.28125" style="5" bestFit="1" customWidth="1"/>
    <col min="19" max="19" width="14.421875" style="6" customWidth="1"/>
    <col min="20" max="20" width="10.57421875" style="7" bestFit="1" customWidth="1"/>
    <col min="21" max="21" width="9.140625" style="8" bestFit="1" customWidth="1"/>
    <col min="22" max="22" width="9.00390625" style="9" customWidth="1"/>
    <col min="23" max="23" width="16.421875" style="6" customWidth="1"/>
    <col min="24" max="24" width="11.421875" style="8" bestFit="1" customWidth="1"/>
    <col min="25" max="25" width="12.140625" style="10" customWidth="1"/>
    <col min="26" max="26" width="12.57421875" style="11" customWidth="1"/>
    <col min="27" max="27" width="10.421875" style="12" bestFit="1" customWidth="1"/>
    <col min="28" max="28" width="9.140625" style="13" bestFit="1" customWidth="1"/>
    <col min="29" max="29" width="5.140625" style="27" customWidth="1"/>
    <col min="30" max="30" width="10.00390625" style="5" customWidth="1"/>
    <col min="31" max="31" width="12.28125" style="5" customWidth="1"/>
    <col min="32" max="32" width="12.28125" style="1" customWidth="1"/>
    <col min="33" max="16384" width="9.00390625" style="1" customWidth="1"/>
  </cols>
  <sheetData>
    <row r="1" spans="1:32" s="5" customFormat="1" ht="63" customHeight="1">
      <c r="A1" s="190" t="s">
        <v>65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3"/>
      <c r="O1" s="128"/>
      <c r="P1" s="4"/>
      <c r="Q1" s="1"/>
      <c r="S1" s="6"/>
      <c r="T1" s="7"/>
      <c r="U1" s="8"/>
      <c r="V1" s="9"/>
      <c r="W1" s="6"/>
      <c r="X1" s="8"/>
      <c r="Y1" s="10"/>
      <c r="Z1" s="11"/>
      <c r="AA1" s="12"/>
      <c r="AB1" s="13"/>
      <c r="AC1" s="14"/>
      <c r="AF1" s="1"/>
    </row>
    <row r="2" spans="1:32" s="5" customFormat="1" ht="18" customHeight="1">
      <c r="A2" s="189" t="s">
        <v>58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3"/>
      <c r="O2" s="128"/>
      <c r="P2" s="4"/>
      <c r="Q2" s="1"/>
      <c r="S2" s="6"/>
      <c r="T2" s="7"/>
      <c r="U2" s="8"/>
      <c r="V2" s="9"/>
      <c r="W2" s="6"/>
      <c r="X2" s="8"/>
      <c r="Y2" s="10"/>
      <c r="Z2" s="11"/>
      <c r="AA2" s="12"/>
      <c r="AB2" s="13"/>
      <c r="AC2" s="14"/>
      <c r="AF2" s="1"/>
    </row>
    <row r="3" spans="1:32" s="5" customFormat="1" ht="21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67" t="s">
        <v>44</v>
      </c>
      <c r="M3" s="167" t="s">
        <v>68</v>
      </c>
      <c r="N3" s="3"/>
      <c r="O3" s="128"/>
      <c r="P3" s="4"/>
      <c r="Q3" s="1"/>
      <c r="S3" s="6"/>
      <c r="T3" s="7"/>
      <c r="U3" s="8"/>
      <c r="V3" s="9"/>
      <c r="W3" s="6"/>
      <c r="X3" s="8"/>
      <c r="Y3" s="10"/>
      <c r="Z3" s="11"/>
      <c r="AA3" s="12"/>
      <c r="AB3" s="13"/>
      <c r="AC3" s="14"/>
      <c r="AF3" s="1"/>
    </row>
    <row r="4" spans="1:32" s="5" customFormat="1" ht="21" customHeight="1" thickBot="1">
      <c r="A4" s="148" t="s">
        <v>69</v>
      </c>
      <c r="B4" s="45"/>
      <c r="C4" s="45"/>
      <c r="D4" s="45"/>
      <c r="E4" s="149" t="s">
        <v>9</v>
      </c>
      <c r="F4" s="45"/>
      <c r="G4" s="45"/>
      <c r="H4" s="46"/>
      <c r="I4" s="45"/>
      <c r="J4" s="45"/>
      <c r="K4" s="45"/>
      <c r="L4" s="150">
        <f ca="1">NOW()</f>
        <v>44256.88803229167</v>
      </c>
      <c r="M4" s="150">
        <v>44500</v>
      </c>
      <c r="N4" s="3"/>
      <c r="O4" s="128"/>
      <c r="P4" s="4"/>
      <c r="Q4" s="1"/>
      <c r="S4" s="6"/>
      <c r="T4" s="7"/>
      <c r="U4" s="8"/>
      <c r="V4" s="9"/>
      <c r="W4" s="6"/>
      <c r="X4" s="8"/>
      <c r="Y4" s="10"/>
      <c r="Z4" s="11"/>
      <c r="AA4" s="12"/>
      <c r="AB4" s="13"/>
      <c r="AF4" s="1"/>
    </row>
    <row r="5" spans="1:32" s="5" customFormat="1" ht="26.25" customHeight="1" thickBot="1" thickTop="1">
      <c r="A5" s="32" t="s">
        <v>0</v>
      </c>
      <c r="B5" s="33" t="s">
        <v>13</v>
      </c>
      <c r="C5" s="34" t="s">
        <v>27</v>
      </c>
      <c r="D5" s="35" t="s">
        <v>1</v>
      </c>
      <c r="E5" s="36" t="s">
        <v>10</v>
      </c>
      <c r="F5" s="37" t="s">
        <v>26</v>
      </c>
      <c r="G5" s="38" t="s">
        <v>2</v>
      </c>
      <c r="H5" s="39" t="s">
        <v>11</v>
      </c>
      <c r="I5" s="40" t="s">
        <v>4</v>
      </c>
      <c r="J5" s="41" t="s">
        <v>5</v>
      </c>
      <c r="K5" s="42" t="s">
        <v>3</v>
      </c>
      <c r="L5" s="43" t="s">
        <v>4</v>
      </c>
      <c r="M5" s="44" t="s">
        <v>6</v>
      </c>
      <c r="N5" s="19"/>
      <c r="O5" s="129"/>
      <c r="P5" s="20"/>
      <c r="Q5" s="1"/>
      <c r="R5" s="21"/>
      <c r="S5" s="19"/>
      <c r="T5" s="22"/>
      <c r="U5" s="23"/>
      <c r="V5" s="24"/>
      <c r="W5" s="6"/>
      <c r="X5" s="8"/>
      <c r="Y5" s="10"/>
      <c r="Z5" s="11"/>
      <c r="AA5" s="12"/>
      <c r="AB5" s="13"/>
      <c r="AF5" s="1"/>
    </row>
    <row r="6" spans="1:32" s="5" customFormat="1" ht="19.5">
      <c r="A6" s="142" t="s">
        <v>14</v>
      </c>
      <c r="B6" s="132" t="s">
        <v>38</v>
      </c>
      <c r="C6" s="133">
        <v>120000</v>
      </c>
      <c r="D6" s="134">
        <v>44479</v>
      </c>
      <c r="E6" s="29">
        <f>'2021年09月分 '!M6</f>
        <v>2027890</v>
      </c>
      <c r="F6" s="92">
        <f>E6-SUM(C6:C10)</f>
        <v>1907890</v>
      </c>
      <c r="G6" s="151">
        <v>44494</v>
      </c>
      <c r="H6" s="155">
        <v>380000</v>
      </c>
      <c r="I6" s="156" t="s">
        <v>61</v>
      </c>
      <c r="J6" s="162"/>
      <c r="K6" s="163"/>
      <c r="L6" s="156"/>
      <c r="M6" s="104">
        <f>F6+SUM(H6:H10)-SUM(K6:K10)</f>
        <v>2287890</v>
      </c>
      <c r="N6" s="19"/>
      <c r="O6" s="145"/>
      <c r="P6" s="20"/>
      <c r="Q6" s="1"/>
      <c r="R6" s="21"/>
      <c r="S6" s="19"/>
      <c r="T6" s="22"/>
      <c r="U6" s="23"/>
      <c r="V6" s="24"/>
      <c r="W6" s="6"/>
      <c r="X6" s="8"/>
      <c r="Y6" s="10"/>
      <c r="Z6" s="11"/>
      <c r="AA6" s="12"/>
      <c r="AB6" s="13"/>
      <c r="AF6" s="1"/>
    </row>
    <row r="7" spans="1:32" s="5" customFormat="1" ht="18.75">
      <c r="A7" s="143"/>
      <c r="B7" s="135"/>
      <c r="C7" s="136"/>
      <c r="D7" s="137">
        <v>44495</v>
      </c>
      <c r="E7" s="31"/>
      <c r="F7" s="93"/>
      <c r="G7" s="151"/>
      <c r="H7" s="154"/>
      <c r="I7" s="157" t="s">
        <v>12</v>
      </c>
      <c r="J7" s="161"/>
      <c r="K7" s="164"/>
      <c r="L7" s="158"/>
      <c r="M7" s="105"/>
      <c r="N7" s="19"/>
      <c r="O7" s="129"/>
      <c r="P7" s="20"/>
      <c r="Q7" s="1"/>
      <c r="R7" s="21"/>
      <c r="S7" s="19"/>
      <c r="T7" s="22"/>
      <c r="U7" s="23"/>
      <c r="V7" s="24"/>
      <c r="W7" s="6"/>
      <c r="X7" s="8"/>
      <c r="Y7" s="10"/>
      <c r="Z7" s="11"/>
      <c r="AA7" s="12"/>
      <c r="AB7" s="13"/>
      <c r="AF7" s="1"/>
    </row>
    <row r="8" spans="1:32" s="5" customFormat="1" ht="18.75">
      <c r="A8" s="143"/>
      <c r="B8" s="138" t="s">
        <v>20</v>
      </c>
      <c r="C8" s="136"/>
      <c r="D8" s="137"/>
      <c r="E8" s="31"/>
      <c r="F8" s="93"/>
      <c r="G8" s="151"/>
      <c r="H8" s="154"/>
      <c r="I8" s="158"/>
      <c r="J8" s="161"/>
      <c r="K8" s="164"/>
      <c r="L8" s="158"/>
      <c r="M8" s="105"/>
      <c r="N8" s="19"/>
      <c r="O8" s="129"/>
      <c r="P8" s="20"/>
      <c r="Q8" s="1"/>
      <c r="R8" s="21"/>
      <c r="S8" s="19"/>
      <c r="T8" s="22"/>
      <c r="U8" s="23"/>
      <c r="V8" s="24"/>
      <c r="W8" s="6"/>
      <c r="X8" s="8"/>
      <c r="Y8" s="10"/>
      <c r="Z8" s="11"/>
      <c r="AA8" s="12"/>
      <c r="AB8" s="13"/>
      <c r="AF8" s="1"/>
    </row>
    <row r="9" spans="1:32" s="5" customFormat="1" ht="18.75">
      <c r="A9" s="143"/>
      <c r="B9" s="138" t="s">
        <v>21</v>
      </c>
      <c r="C9" s="136"/>
      <c r="D9" s="137"/>
      <c r="E9" s="31"/>
      <c r="F9" s="93"/>
      <c r="G9" s="151"/>
      <c r="H9" s="154"/>
      <c r="I9" s="158"/>
      <c r="J9" s="161"/>
      <c r="K9" s="164"/>
      <c r="L9" s="158"/>
      <c r="M9" s="105"/>
      <c r="N9" s="19"/>
      <c r="O9" s="129"/>
      <c r="P9" s="20"/>
      <c r="Q9" s="1"/>
      <c r="R9" s="21"/>
      <c r="S9" s="19"/>
      <c r="T9" s="22"/>
      <c r="U9" s="23"/>
      <c r="V9" s="24"/>
      <c r="W9" s="6"/>
      <c r="X9" s="8"/>
      <c r="Y9" s="10"/>
      <c r="Z9" s="11"/>
      <c r="AA9" s="12"/>
      <c r="AB9" s="13"/>
      <c r="AF9" s="1"/>
    </row>
    <row r="10" spans="1:32" s="5" customFormat="1" ht="19.5" thickBot="1">
      <c r="A10" s="144"/>
      <c r="B10" s="139"/>
      <c r="C10" s="140"/>
      <c r="D10" s="141"/>
      <c r="E10" s="30"/>
      <c r="F10" s="94"/>
      <c r="G10" s="152"/>
      <c r="H10" s="153"/>
      <c r="I10" s="159"/>
      <c r="J10" s="160"/>
      <c r="K10" s="165"/>
      <c r="L10" s="166"/>
      <c r="M10" s="106"/>
      <c r="N10" s="19"/>
      <c r="O10" s="129"/>
      <c r="P10" s="20"/>
      <c r="Q10" s="1"/>
      <c r="R10" s="21"/>
      <c r="S10" s="19"/>
      <c r="T10" s="22"/>
      <c r="U10" s="23"/>
      <c r="V10" s="24"/>
      <c r="W10" s="6"/>
      <c r="X10" s="8"/>
      <c r="Y10" s="10"/>
      <c r="Z10" s="11"/>
      <c r="AA10" s="12"/>
      <c r="AB10" s="13"/>
      <c r="AF10" s="1"/>
    </row>
    <row r="11" spans="1:32" s="5" customFormat="1" ht="18.75">
      <c r="A11" s="142" t="s">
        <v>15</v>
      </c>
      <c r="B11" s="132" t="s">
        <v>34</v>
      </c>
      <c r="C11" s="133">
        <v>10000</v>
      </c>
      <c r="D11" s="134">
        <v>44495</v>
      </c>
      <c r="E11" s="29">
        <f>'2021年09月分 '!M11</f>
        <v>174000</v>
      </c>
      <c r="F11" s="92">
        <f>E11-SUM(C11:C15)</f>
        <v>164000</v>
      </c>
      <c r="G11" s="151">
        <v>44495</v>
      </c>
      <c r="H11" s="155">
        <v>28000</v>
      </c>
      <c r="I11" s="156" t="s">
        <v>29</v>
      </c>
      <c r="J11" s="162"/>
      <c r="K11" s="163"/>
      <c r="L11" s="156"/>
      <c r="M11" s="104">
        <f>F11+SUM(H11:H15)-SUM(K11:K15)</f>
        <v>192000</v>
      </c>
      <c r="N11" s="19"/>
      <c r="O11" s="129"/>
      <c r="P11" s="20"/>
      <c r="Q11" s="1"/>
      <c r="R11" s="21"/>
      <c r="S11" s="19"/>
      <c r="T11" s="22"/>
      <c r="U11" s="23"/>
      <c r="V11" s="24"/>
      <c r="W11" s="6"/>
      <c r="X11" s="8"/>
      <c r="Y11" s="10"/>
      <c r="Z11" s="11"/>
      <c r="AA11" s="12"/>
      <c r="AB11" s="13"/>
      <c r="AF11" s="1"/>
    </row>
    <row r="12" spans="1:32" s="5" customFormat="1" ht="18.75">
      <c r="A12" s="143"/>
      <c r="B12" s="135" t="s">
        <v>22</v>
      </c>
      <c r="C12" s="136"/>
      <c r="D12" s="137"/>
      <c r="E12" s="31"/>
      <c r="F12" s="93"/>
      <c r="G12" s="151"/>
      <c r="H12" s="154"/>
      <c r="I12" s="158"/>
      <c r="J12" s="161"/>
      <c r="K12" s="164"/>
      <c r="L12" s="158"/>
      <c r="M12" s="105"/>
      <c r="N12" s="19"/>
      <c r="O12" s="129"/>
      <c r="P12" s="20"/>
      <c r="Q12" s="1"/>
      <c r="R12" s="21"/>
      <c r="S12" s="19"/>
      <c r="T12" s="22"/>
      <c r="U12" s="23"/>
      <c r="V12" s="24"/>
      <c r="W12" s="6"/>
      <c r="X12" s="8"/>
      <c r="Y12" s="10"/>
      <c r="Z12" s="11"/>
      <c r="AA12" s="12"/>
      <c r="AB12" s="13"/>
      <c r="AF12" s="1"/>
    </row>
    <row r="13" spans="1:32" s="5" customFormat="1" ht="18.75">
      <c r="A13" s="143"/>
      <c r="B13" s="135"/>
      <c r="C13" s="136"/>
      <c r="D13" s="137"/>
      <c r="E13" s="31"/>
      <c r="F13" s="93"/>
      <c r="G13" s="151"/>
      <c r="H13" s="154"/>
      <c r="I13" s="158"/>
      <c r="J13" s="161"/>
      <c r="K13" s="164"/>
      <c r="L13" s="158"/>
      <c r="M13" s="105"/>
      <c r="N13" s="19"/>
      <c r="O13" s="129"/>
      <c r="P13" s="20"/>
      <c r="Q13" s="1"/>
      <c r="R13" s="21"/>
      <c r="S13" s="19"/>
      <c r="T13" s="22"/>
      <c r="U13" s="23"/>
      <c r="V13" s="24"/>
      <c r="W13" s="6"/>
      <c r="X13" s="8"/>
      <c r="Y13" s="10"/>
      <c r="Z13" s="11"/>
      <c r="AA13" s="12"/>
      <c r="AB13" s="13"/>
      <c r="AF13" s="1"/>
    </row>
    <row r="14" spans="1:32" s="5" customFormat="1" ht="18.75">
      <c r="A14" s="143"/>
      <c r="B14" s="135"/>
      <c r="C14" s="136"/>
      <c r="D14" s="137"/>
      <c r="E14" s="31"/>
      <c r="F14" s="93"/>
      <c r="G14" s="151"/>
      <c r="H14" s="154"/>
      <c r="I14" s="158"/>
      <c r="J14" s="161"/>
      <c r="K14" s="164"/>
      <c r="L14" s="158"/>
      <c r="M14" s="105"/>
      <c r="N14" s="19"/>
      <c r="O14" s="129"/>
      <c r="P14" s="20"/>
      <c r="Q14" s="1"/>
      <c r="R14" s="21"/>
      <c r="S14" s="19"/>
      <c r="T14" s="22"/>
      <c r="U14" s="23"/>
      <c r="V14" s="24"/>
      <c r="W14" s="6"/>
      <c r="X14" s="8"/>
      <c r="Y14" s="10"/>
      <c r="Z14" s="11"/>
      <c r="AA14" s="12"/>
      <c r="AB14" s="13"/>
      <c r="AF14" s="1"/>
    </row>
    <row r="15" spans="1:32" s="5" customFormat="1" ht="19.5" thickBot="1">
      <c r="A15" s="144"/>
      <c r="B15" s="139"/>
      <c r="C15" s="140"/>
      <c r="D15" s="141"/>
      <c r="E15" s="30"/>
      <c r="F15" s="94"/>
      <c r="G15" s="152"/>
      <c r="H15" s="153"/>
      <c r="I15" s="159"/>
      <c r="J15" s="160"/>
      <c r="K15" s="165"/>
      <c r="L15" s="166"/>
      <c r="M15" s="106"/>
      <c r="N15" s="19"/>
      <c r="O15" s="129"/>
      <c r="P15" s="20"/>
      <c r="Q15" s="1"/>
      <c r="R15" s="21"/>
      <c r="S15" s="19"/>
      <c r="T15" s="22"/>
      <c r="U15" s="23"/>
      <c r="V15" s="24"/>
      <c r="W15" s="6"/>
      <c r="X15" s="8"/>
      <c r="Y15" s="10"/>
      <c r="Z15" s="11"/>
      <c r="AA15" s="12"/>
      <c r="AB15" s="13"/>
      <c r="AF15" s="1"/>
    </row>
    <row r="16" spans="1:32" s="5" customFormat="1" ht="18.75">
      <c r="A16" s="142" t="s">
        <v>16</v>
      </c>
      <c r="B16" s="132" t="s">
        <v>19</v>
      </c>
      <c r="C16" s="133">
        <v>10000</v>
      </c>
      <c r="D16" s="134">
        <v>44494</v>
      </c>
      <c r="E16" s="29">
        <f>'2021年09月分 '!M16</f>
        <v>-60000</v>
      </c>
      <c r="F16" s="92">
        <f>E16-SUM(C16:C20)</f>
        <v>-70000</v>
      </c>
      <c r="G16" s="151"/>
      <c r="H16" s="155"/>
      <c r="I16" s="156"/>
      <c r="J16" s="162"/>
      <c r="K16" s="163"/>
      <c r="L16" s="156"/>
      <c r="M16" s="104">
        <f>F16+SUM(H16:H20)-SUM(K16:K20)</f>
        <v>-70000</v>
      </c>
      <c r="N16" s="19"/>
      <c r="O16" s="129"/>
      <c r="P16" s="20"/>
      <c r="Q16" s="1"/>
      <c r="R16" s="21"/>
      <c r="S16" s="19"/>
      <c r="T16" s="22"/>
      <c r="U16" s="23"/>
      <c r="V16" s="24"/>
      <c r="W16" s="6"/>
      <c r="X16" s="8"/>
      <c r="Y16" s="10"/>
      <c r="Z16" s="11"/>
      <c r="AA16" s="12"/>
      <c r="AB16" s="13"/>
      <c r="AF16" s="1"/>
    </row>
    <row r="17" spans="1:32" s="5" customFormat="1" ht="18.75">
      <c r="A17" s="143"/>
      <c r="B17" s="135" t="s">
        <v>23</v>
      </c>
      <c r="C17" s="136"/>
      <c r="D17" s="137"/>
      <c r="E17" s="31"/>
      <c r="F17" s="93"/>
      <c r="G17" s="151"/>
      <c r="H17" s="154"/>
      <c r="I17" s="158"/>
      <c r="J17" s="161"/>
      <c r="K17" s="164"/>
      <c r="L17" s="158"/>
      <c r="M17" s="105"/>
      <c r="N17" s="19"/>
      <c r="O17" s="129"/>
      <c r="P17" s="20"/>
      <c r="Q17" s="1"/>
      <c r="R17" s="21"/>
      <c r="S17" s="19"/>
      <c r="T17" s="22"/>
      <c r="U17" s="23"/>
      <c r="V17" s="24"/>
      <c r="W17" s="6"/>
      <c r="X17" s="8"/>
      <c r="Y17" s="10"/>
      <c r="Z17" s="11"/>
      <c r="AA17" s="12"/>
      <c r="AB17" s="13"/>
      <c r="AF17" s="1"/>
    </row>
    <row r="18" spans="1:32" s="5" customFormat="1" ht="18.75">
      <c r="A18" s="143"/>
      <c r="B18" s="135"/>
      <c r="C18" s="136"/>
      <c r="D18" s="137"/>
      <c r="E18" s="31"/>
      <c r="F18" s="93"/>
      <c r="G18" s="151"/>
      <c r="H18" s="154"/>
      <c r="I18" s="158"/>
      <c r="J18" s="161"/>
      <c r="K18" s="164"/>
      <c r="L18" s="158"/>
      <c r="M18" s="105"/>
      <c r="N18" s="19"/>
      <c r="O18" s="129"/>
      <c r="P18" s="20"/>
      <c r="Q18" s="1"/>
      <c r="R18" s="21"/>
      <c r="S18" s="19"/>
      <c r="T18" s="22"/>
      <c r="U18" s="23"/>
      <c r="V18" s="24"/>
      <c r="W18" s="6"/>
      <c r="X18" s="8"/>
      <c r="Y18" s="10"/>
      <c r="Z18" s="11"/>
      <c r="AA18" s="12"/>
      <c r="AB18" s="13"/>
      <c r="AF18" s="1"/>
    </row>
    <row r="19" spans="1:29" ht="18.75">
      <c r="A19" s="143"/>
      <c r="B19" s="135"/>
      <c r="C19" s="136"/>
      <c r="D19" s="137"/>
      <c r="E19" s="31"/>
      <c r="F19" s="93"/>
      <c r="G19" s="151"/>
      <c r="H19" s="154"/>
      <c r="I19" s="158"/>
      <c r="J19" s="161"/>
      <c r="K19" s="164"/>
      <c r="L19" s="158"/>
      <c r="M19" s="105"/>
      <c r="N19" s="19"/>
      <c r="O19" s="129"/>
      <c r="P19" s="20"/>
      <c r="R19" s="21"/>
      <c r="S19" s="19"/>
      <c r="T19" s="22"/>
      <c r="U19" s="23"/>
      <c r="V19" s="24"/>
      <c r="AC19" s="5"/>
    </row>
    <row r="20" spans="1:29" ht="19.5" thickBot="1">
      <c r="A20" s="144"/>
      <c r="B20" s="139"/>
      <c r="C20" s="140"/>
      <c r="D20" s="141"/>
      <c r="E20" s="30"/>
      <c r="F20" s="94"/>
      <c r="G20" s="152"/>
      <c r="H20" s="153"/>
      <c r="I20" s="159"/>
      <c r="J20" s="160"/>
      <c r="K20" s="165"/>
      <c r="L20" s="166"/>
      <c r="M20" s="106"/>
      <c r="N20" s="19"/>
      <c r="O20" s="129"/>
      <c r="P20" s="20"/>
      <c r="R20" s="21"/>
      <c r="S20" s="19"/>
      <c r="T20" s="22"/>
      <c r="U20" s="23"/>
      <c r="V20" s="24"/>
      <c r="AC20" s="5"/>
    </row>
    <row r="21" spans="1:29" ht="18.75">
      <c r="A21" s="142" t="s">
        <v>17</v>
      </c>
      <c r="B21" s="132" t="s">
        <v>32</v>
      </c>
      <c r="C21" s="133"/>
      <c r="D21" s="134">
        <v>44479</v>
      </c>
      <c r="E21" s="29">
        <f>'2021年09月分 '!M21</f>
        <v>-111000</v>
      </c>
      <c r="F21" s="92">
        <f>E21-SUM(C21:C25)</f>
        <v>-159000</v>
      </c>
      <c r="G21" s="151"/>
      <c r="H21" s="155"/>
      <c r="I21" s="156"/>
      <c r="J21" s="162"/>
      <c r="K21" s="163"/>
      <c r="L21" s="156"/>
      <c r="M21" s="104">
        <f>F21+SUM(H21:H25)-SUM(K21:K25)</f>
        <v>-159000</v>
      </c>
      <c r="N21" s="19"/>
      <c r="O21" s="129"/>
      <c r="P21" s="20"/>
      <c r="R21" s="21"/>
      <c r="S21" s="19"/>
      <c r="T21" s="22"/>
      <c r="U21" s="23"/>
      <c r="V21" s="24"/>
      <c r="AC21" s="5"/>
    </row>
    <row r="22" spans="1:29" ht="18.75">
      <c r="A22" s="143"/>
      <c r="B22" s="135" t="s">
        <v>39</v>
      </c>
      <c r="C22" s="136">
        <v>48000</v>
      </c>
      <c r="D22" s="137">
        <v>44494</v>
      </c>
      <c r="E22" s="31"/>
      <c r="F22" s="93"/>
      <c r="G22" s="151"/>
      <c r="H22" s="154"/>
      <c r="I22" s="158"/>
      <c r="J22" s="161"/>
      <c r="K22" s="164"/>
      <c r="L22" s="158"/>
      <c r="M22" s="105"/>
      <c r="N22" s="19"/>
      <c r="O22" s="129"/>
      <c r="P22" s="20"/>
      <c r="R22" s="21"/>
      <c r="S22" s="19"/>
      <c r="T22" s="22"/>
      <c r="U22" s="23"/>
      <c r="V22" s="24"/>
      <c r="AC22" s="5"/>
    </row>
    <row r="23" spans="1:29" ht="18.75">
      <c r="A23" s="143"/>
      <c r="B23" s="135" t="s">
        <v>25</v>
      </c>
      <c r="C23" s="136"/>
      <c r="D23" s="137"/>
      <c r="E23" s="31"/>
      <c r="F23" s="93"/>
      <c r="G23" s="151"/>
      <c r="H23" s="154"/>
      <c r="I23" s="158"/>
      <c r="J23" s="161"/>
      <c r="K23" s="164"/>
      <c r="L23" s="158"/>
      <c r="M23" s="105"/>
      <c r="N23" s="19"/>
      <c r="O23" s="129"/>
      <c r="P23" s="20"/>
      <c r="R23" s="21"/>
      <c r="S23" s="19"/>
      <c r="T23" s="22"/>
      <c r="U23" s="23"/>
      <c r="V23" s="24"/>
      <c r="AC23" s="5"/>
    </row>
    <row r="24" spans="1:29" ht="18.75">
      <c r="A24" s="143"/>
      <c r="B24" s="135"/>
      <c r="C24" s="136"/>
      <c r="D24" s="137"/>
      <c r="E24" s="31"/>
      <c r="F24" s="93"/>
      <c r="G24" s="151"/>
      <c r="H24" s="154"/>
      <c r="I24" s="158"/>
      <c r="J24" s="161"/>
      <c r="K24" s="164"/>
      <c r="L24" s="158"/>
      <c r="M24" s="105"/>
      <c r="N24" s="19"/>
      <c r="O24" s="129"/>
      <c r="P24" s="20"/>
      <c r="R24" s="21"/>
      <c r="S24" s="19"/>
      <c r="T24" s="22"/>
      <c r="U24" s="23"/>
      <c r="V24" s="24"/>
      <c r="AC24" s="5"/>
    </row>
    <row r="25" spans="1:29" ht="19.5" thickBot="1">
      <c r="A25" s="144"/>
      <c r="B25" s="139"/>
      <c r="C25" s="140"/>
      <c r="D25" s="141"/>
      <c r="E25" s="30"/>
      <c r="F25" s="94"/>
      <c r="G25" s="152"/>
      <c r="H25" s="153"/>
      <c r="I25" s="159"/>
      <c r="J25" s="160"/>
      <c r="K25" s="165"/>
      <c r="L25" s="166"/>
      <c r="M25" s="106"/>
      <c r="N25" s="19"/>
      <c r="O25" s="129"/>
      <c r="P25" s="20"/>
      <c r="R25" s="21"/>
      <c r="S25" s="19"/>
      <c r="T25" s="22"/>
      <c r="U25" s="23"/>
      <c r="V25" s="24"/>
      <c r="AC25" s="5"/>
    </row>
    <row r="26" spans="1:29" ht="18.75">
      <c r="A26" s="142" t="s">
        <v>18</v>
      </c>
      <c r="B26" s="132" t="s">
        <v>24</v>
      </c>
      <c r="C26" s="133">
        <v>8500</v>
      </c>
      <c r="D26" s="134">
        <v>44491</v>
      </c>
      <c r="E26" s="29">
        <f>'2021年09月分 '!M26</f>
        <v>-48000</v>
      </c>
      <c r="F26" s="92">
        <f>E26-SUM(C26:C30)</f>
        <v>-56500</v>
      </c>
      <c r="G26" s="151"/>
      <c r="H26" s="155"/>
      <c r="I26" s="156"/>
      <c r="J26" s="162"/>
      <c r="K26" s="163"/>
      <c r="L26" s="156"/>
      <c r="M26" s="104">
        <f>F26+SUM(H26:H30)-SUM(K26:K30)</f>
        <v>-56500</v>
      </c>
      <c r="N26" s="19"/>
      <c r="O26" s="129"/>
      <c r="P26" s="20"/>
      <c r="R26" s="21"/>
      <c r="S26" s="19"/>
      <c r="T26" s="22"/>
      <c r="U26" s="23"/>
      <c r="V26" s="24"/>
      <c r="AC26" s="5"/>
    </row>
    <row r="27" spans="1:29" ht="18.75">
      <c r="A27" s="143"/>
      <c r="B27" s="135" t="s">
        <v>22</v>
      </c>
      <c r="C27" s="136"/>
      <c r="D27" s="137"/>
      <c r="E27" s="31"/>
      <c r="F27" s="93"/>
      <c r="G27" s="151"/>
      <c r="H27" s="154"/>
      <c r="I27" s="158"/>
      <c r="J27" s="161"/>
      <c r="K27" s="164"/>
      <c r="L27" s="158"/>
      <c r="M27" s="105"/>
      <c r="N27" s="19"/>
      <c r="O27" s="129"/>
      <c r="P27" s="20"/>
      <c r="R27" s="21"/>
      <c r="S27" s="19"/>
      <c r="T27" s="22"/>
      <c r="U27" s="23"/>
      <c r="V27" s="24"/>
      <c r="AC27" s="5"/>
    </row>
    <row r="28" spans="1:29" ht="18.75">
      <c r="A28" s="143"/>
      <c r="B28" s="135"/>
      <c r="C28" s="136"/>
      <c r="D28" s="137"/>
      <c r="E28" s="31"/>
      <c r="F28" s="93"/>
      <c r="G28" s="151"/>
      <c r="H28" s="154"/>
      <c r="I28" s="158"/>
      <c r="J28" s="161"/>
      <c r="K28" s="164"/>
      <c r="L28" s="158"/>
      <c r="M28" s="105"/>
      <c r="N28" s="19"/>
      <c r="O28" s="129"/>
      <c r="P28" s="20"/>
      <c r="R28" s="21"/>
      <c r="S28" s="19"/>
      <c r="T28" s="22"/>
      <c r="U28" s="23"/>
      <c r="V28" s="24"/>
      <c r="AC28" s="5"/>
    </row>
    <row r="29" spans="1:29" ht="18.75">
      <c r="A29" s="143"/>
      <c r="B29" s="135"/>
      <c r="C29" s="136"/>
      <c r="D29" s="137"/>
      <c r="E29" s="31"/>
      <c r="F29" s="93"/>
      <c r="G29" s="151"/>
      <c r="H29" s="154"/>
      <c r="I29" s="158"/>
      <c r="J29" s="161"/>
      <c r="K29" s="164"/>
      <c r="L29" s="158"/>
      <c r="M29" s="105"/>
      <c r="N29" s="19"/>
      <c r="O29" s="129"/>
      <c r="P29" s="20"/>
      <c r="R29" s="21"/>
      <c r="S29" s="19"/>
      <c r="T29" s="22"/>
      <c r="U29" s="23"/>
      <c r="V29" s="24"/>
      <c r="AC29" s="5"/>
    </row>
    <row r="30" spans="1:29" ht="19.5" thickBot="1">
      <c r="A30" s="144"/>
      <c r="B30" s="139"/>
      <c r="C30" s="140"/>
      <c r="D30" s="141"/>
      <c r="E30" s="30"/>
      <c r="F30" s="94"/>
      <c r="G30" s="152"/>
      <c r="H30" s="153"/>
      <c r="I30" s="159"/>
      <c r="J30" s="160"/>
      <c r="K30" s="165"/>
      <c r="L30" s="166"/>
      <c r="M30" s="106"/>
      <c r="N30" s="19"/>
      <c r="O30" s="129"/>
      <c r="P30" s="20"/>
      <c r="R30" s="21"/>
      <c r="S30" s="19"/>
      <c r="T30" s="22"/>
      <c r="U30" s="23"/>
      <c r="V30" s="24"/>
      <c r="AC30" s="5"/>
    </row>
    <row r="31" spans="1:31" s="114" customFormat="1" ht="24" customHeight="1" thickBot="1">
      <c r="A31" s="184" t="s">
        <v>28</v>
      </c>
      <c r="B31" s="185"/>
      <c r="C31" s="185"/>
      <c r="D31" s="186"/>
      <c r="E31" s="110">
        <f>'2021年09月分 '!M31</f>
        <v>80000</v>
      </c>
      <c r="F31" s="111"/>
      <c r="G31" s="187">
        <f ca="1">NOW()</f>
        <v>44256.88803229167</v>
      </c>
      <c r="H31" s="188"/>
      <c r="I31" s="188"/>
      <c r="J31" s="188"/>
      <c r="K31" s="188"/>
      <c r="L31" s="126" t="s">
        <v>30</v>
      </c>
      <c r="M31" s="112">
        <v>80000</v>
      </c>
      <c r="N31" s="19"/>
      <c r="O31" s="129"/>
      <c r="P31" s="113"/>
      <c r="R31" s="115"/>
      <c r="S31" s="19"/>
      <c r="T31" s="22"/>
      <c r="U31" s="116"/>
      <c r="V31" s="117"/>
      <c r="W31" s="118"/>
      <c r="X31" s="119"/>
      <c r="Y31" s="120"/>
      <c r="Z31" s="121"/>
      <c r="AA31" s="122"/>
      <c r="AB31" s="123"/>
      <c r="AC31" s="124"/>
      <c r="AD31" s="124"/>
      <c r="AE31" s="124"/>
    </row>
    <row r="32" spans="1:31" s="76" customFormat="1" ht="39" customHeight="1" thickBot="1">
      <c r="A32" s="109" t="s">
        <v>7</v>
      </c>
      <c r="B32" s="73"/>
      <c r="C32" s="87">
        <f>SUM(C6:C31)</f>
        <v>196500</v>
      </c>
      <c r="D32" s="74"/>
      <c r="E32" s="108">
        <f>SUM(E6:E31)</f>
        <v>2062890</v>
      </c>
      <c r="F32" s="95">
        <f>SUM(F6:F31)</f>
        <v>1786390</v>
      </c>
      <c r="G32" s="88"/>
      <c r="H32" s="99"/>
      <c r="I32" s="89"/>
      <c r="J32" s="90"/>
      <c r="K32" s="103"/>
      <c r="L32" s="91"/>
      <c r="M32" s="107">
        <f>SUM(M6:M31)</f>
        <v>2274390</v>
      </c>
      <c r="N32" s="71"/>
      <c r="O32" s="130"/>
      <c r="P32" s="75"/>
      <c r="R32" s="77"/>
      <c r="S32" s="71"/>
      <c r="T32" s="72"/>
      <c r="U32" s="78"/>
      <c r="V32" s="79"/>
      <c r="W32" s="80"/>
      <c r="X32" s="81"/>
      <c r="Y32" s="82"/>
      <c r="Z32" s="83"/>
      <c r="AA32" s="84"/>
      <c r="AB32" s="85"/>
      <c r="AC32" s="86"/>
      <c r="AD32" s="86"/>
      <c r="AE32" s="86"/>
    </row>
    <row r="33" spans="5:29" ht="22.5" customHeight="1">
      <c r="E33" s="15"/>
      <c r="G33" s="17"/>
      <c r="H33" s="18"/>
      <c r="I33" s="16"/>
      <c r="L33" s="25"/>
      <c r="M33" s="26"/>
      <c r="N33" s="19"/>
      <c r="O33" s="129"/>
      <c r="P33" s="20"/>
      <c r="R33" s="21"/>
      <c r="S33" s="19"/>
      <c r="T33" s="22"/>
      <c r="U33" s="23"/>
      <c r="V33" s="24"/>
      <c r="AC33" s="5"/>
    </row>
  </sheetData>
  <sheetProtection sheet="1" objects="1" scenarios="1"/>
  <mergeCells count="4">
    <mergeCell ref="A1:M1"/>
    <mergeCell ref="A2:M2"/>
    <mergeCell ref="A31:D31"/>
    <mergeCell ref="G31:K31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table keybo</dc:creator>
  <cp:keywords/>
  <dc:description/>
  <cp:lastModifiedBy>Copyright © 2021 ライフプチエ｜生活プチ百科 All Rights Reserved.</cp:lastModifiedBy>
  <cp:lastPrinted>2021-02-27T11:44:35Z</cp:lastPrinted>
  <dcterms:created xsi:type="dcterms:W3CDTF">2021-02-23T05:08:15Z</dcterms:created>
  <dcterms:modified xsi:type="dcterms:W3CDTF">2021-03-01T12:19:33Z</dcterms:modified>
  <cp:category/>
  <cp:version/>
  <cp:contentType/>
  <cp:contentStatus/>
</cp:coreProperties>
</file>