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67yochandesu\Desktop\"/>
    </mc:Choice>
  </mc:AlternateContent>
  <xr:revisionPtr revIDLastSave="0" documentId="13_ncr:1_{AFC1A0FE-C0BE-4ED5-9E3C-42B6621DF9DE}" xr6:coauthVersionLast="46" xr6:coauthVersionMax="46" xr10:uidLastSave="{00000000-0000-0000-0000-000000000000}"/>
  <bookViews>
    <workbookView xWindow="0" yWindow="0" windowWidth="28800" windowHeight="15600" tabRatio="648" xr2:uid="{2B416BA2-03EE-45FB-9737-95C159D99BB3}"/>
  </bookViews>
  <sheets>
    <sheet name="01月統合家計簿" sheetId="48" r:id="rId1"/>
    <sheet name="01月銀行口座入出金表" sheetId="49" r:id="rId2"/>
    <sheet name="01月カード利用明細表" sheetId="50" r:id="rId3"/>
    <sheet name="01月現金入出金表" sheetId="51" r:id="rId4"/>
    <sheet name="02月統合家計簿" sheetId="1" r:id="rId5"/>
    <sheet name="02月銀行口座入出金表" sheetId="2" r:id="rId6"/>
    <sheet name="02月カード利用明細表" sheetId="3" r:id="rId7"/>
    <sheet name="02月現金入出金表" sheetId="4" r:id="rId8"/>
    <sheet name="03月統合家計簿" sheetId="11" r:id="rId9"/>
    <sheet name="03月銀行口座入出金表" sheetId="6" r:id="rId10"/>
    <sheet name="03月カード利用明細表" sheetId="7" r:id="rId11"/>
    <sheet name="03月現金入出金表" sheetId="8" r:id="rId12"/>
    <sheet name="04月統合家計簿" sheetId="15" r:id="rId13"/>
    <sheet name="04月銀行口座入出金表" sheetId="13" r:id="rId14"/>
    <sheet name="04月カード利用明細表" sheetId="9" r:id="rId15"/>
    <sheet name="04月現金入出金表" sheetId="14" r:id="rId16"/>
    <sheet name="05月統合家計簿" sheetId="19" r:id="rId17"/>
    <sheet name="05月銀行口座入出金表" sheetId="20" r:id="rId18"/>
    <sheet name="05月カード利用明細表" sheetId="16" r:id="rId19"/>
    <sheet name="05月現金入出金表" sheetId="17" r:id="rId20"/>
    <sheet name="06月統合家計簿" sheetId="21" r:id="rId21"/>
    <sheet name="06月銀行口座入出金表" sheetId="18" r:id="rId22"/>
    <sheet name="06月カード利用明細表" sheetId="22" r:id="rId23"/>
    <sheet name="06月現金入出金表" sheetId="23" r:id="rId24"/>
    <sheet name="07月統合家計簿" sheetId="24" r:id="rId25"/>
    <sheet name="07月銀行口座入出金表" sheetId="25" r:id="rId26"/>
    <sheet name="07月カード利用明細表" sheetId="26" r:id="rId27"/>
    <sheet name="07月現金入出金表" sheetId="27" r:id="rId28"/>
    <sheet name="08月統合家計簿" sheetId="28" r:id="rId29"/>
    <sheet name="08月銀行口座入出金表" sheetId="29" r:id="rId30"/>
    <sheet name="08月カード利用明細表" sheetId="30" r:id="rId31"/>
    <sheet name="08月現金入出金表" sheetId="31" r:id="rId32"/>
    <sheet name="09月統合家計簿" sheetId="32" r:id="rId33"/>
    <sheet name="09月銀行口座入出金表" sheetId="33" r:id="rId34"/>
    <sheet name="09月カード利用明細表" sheetId="34" r:id="rId35"/>
    <sheet name="09月現金収支表" sheetId="35" r:id="rId36"/>
    <sheet name="10月統合家計簿" sheetId="36" r:id="rId37"/>
    <sheet name="10月銀行口座入出金表" sheetId="37" r:id="rId38"/>
    <sheet name="10月カード利用明細表" sheetId="38" r:id="rId39"/>
    <sheet name="10月現金収支表" sheetId="39" r:id="rId40"/>
    <sheet name="11月統合家計簿" sheetId="40" r:id="rId41"/>
    <sheet name="11月銀行口座入出金表" sheetId="41" r:id="rId42"/>
    <sheet name="11月カード利用明細表" sheetId="42" r:id="rId43"/>
    <sheet name="11月現金収支表" sheetId="43" r:id="rId44"/>
    <sheet name="12月統合家計簿" sheetId="44" r:id="rId45"/>
    <sheet name="12月銀行口座入出金表" sheetId="45" r:id="rId46"/>
    <sheet name="12月カード利用明細表" sheetId="46" r:id="rId47"/>
    <sheet name="12月現金収支表" sheetId="47" r:id="rId4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3" i="48"/>
  <c r="A5" i="49"/>
  <c r="A5" i="37"/>
  <c r="B4" i="3"/>
  <c r="A50" i="20"/>
  <c r="A45" i="20"/>
  <c r="A40" i="20"/>
  <c r="A35" i="20"/>
  <c r="A30" i="20"/>
  <c r="A25" i="20"/>
  <c r="A20" i="20"/>
  <c r="A15" i="20"/>
  <c r="A10" i="20"/>
  <c r="A5" i="20"/>
  <c r="A50" i="18"/>
  <c r="A45" i="18"/>
  <c r="A40" i="18"/>
  <c r="A35" i="18"/>
  <c r="A30" i="18"/>
  <c r="A25" i="18"/>
  <c r="A20" i="18"/>
  <c r="A15" i="18"/>
  <c r="A10" i="18"/>
  <c r="A5" i="18"/>
  <c r="A50" i="25"/>
  <c r="A45" i="25"/>
  <c r="A40" i="25"/>
  <c r="A35" i="25"/>
  <c r="A30" i="25"/>
  <c r="A25" i="25"/>
  <c r="A20" i="25"/>
  <c r="A15" i="25"/>
  <c r="A10" i="25"/>
  <c r="A5" i="25"/>
  <c r="A50" i="29"/>
  <c r="A45" i="29"/>
  <c r="A40" i="29"/>
  <c r="A35" i="29"/>
  <c r="A30" i="29"/>
  <c r="A25" i="29"/>
  <c r="A20" i="29"/>
  <c r="A15" i="29"/>
  <c r="A10" i="29"/>
  <c r="A5" i="29"/>
  <c r="A50" i="33"/>
  <c r="A45" i="33"/>
  <c r="A40" i="33"/>
  <c r="A35" i="33"/>
  <c r="A30" i="33"/>
  <c r="A25" i="33"/>
  <c r="A20" i="33"/>
  <c r="A15" i="33"/>
  <c r="A10" i="33"/>
  <c r="A5" i="33"/>
  <c r="A50" i="37"/>
  <c r="A45" i="37"/>
  <c r="A40" i="37"/>
  <c r="A35" i="37"/>
  <c r="A30" i="37"/>
  <c r="A25" i="37"/>
  <c r="A20" i="37"/>
  <c r="A15" i="37"/>
  <c r="A10" i="37"/>
  <c r="A50" i="41"/>
  <c r="A45" i="41"/>
  <c r="A40" i="41"/>
  <c r="A35" i="41"/>
  <c r="A30" i="41"/>
  <c r="A25" i="41"/>
  <c r="A20" i="41"/>
  <c r="A15" i="41"/>
  <c r="A10" i="41"/>
  <c r="A5" i="41"/>
  <c r="A50" i="45"/>
  <c r="A45" i="45"/>
  <c r="A40" i="45"/>
  <c r="A35" i="45"/>
  <c r="A30" i="45"/>
  <c r="A25" i="45"/>
  <c r="A20" i="45"/>
  <c r="A15" i="45"/>
  <c r="A10" i="45"/>
  <c r="A5" i="45"/>
  <c r="A52" i="45"/>
  <c r="A47" i="45"/>
  <c r="A42" i="45"/>
  <c r="A37" i="45"/>
  <c r="A32" i="45"/>
  <c r="A27" i="45"/>
  <c r="A22" i="45"/>
  <c r="A17" i="45"/>
  <c r="A12" i="45"/>
  <c r="A7" i="45"/>
  <c r="A52" i="41"/>
  <c r="A47" i="41"/>
  <c r="A42" i="41"/>
  <c r="A37" i="41"/>
  <c r="A32" i="41"/>
  <c r="A27" i="41"/>
  <c r="A22" i="41"/>
  <c r="A17" i="41"/>
  <c r="A12" i="41"/>
  <c r="A7" i="41"/>
  <c r="A52" i="37"/>
  <c r="A47" i="37"/>
  <c r="A42" i="37"/>
  <c r="A37" i="37"/>
  <c r="A32" i="37"/>
  <c r="A27" i="37"/>
  <c r="A22" i="37"/>
  <c r="A17" i="37"/>
  <c r="A12" i="37"/>
  <c r="A7" i="37"/>
  <c r="A52" i="33"/>
  <c r="A47" i="33"/>
  <c r="A42" i="33"/>
  <c r="A37" i="33"/>
  <c r="A32" i="33"/>
  <c r="A27" i="33"/>
  <c r="A22" i="33"/>
  <c r="A17" i="33"/>
  <c r="A12" i="33"/>
  <c r="A7" i="33"/>
  <c r="A52" i="29"/>
  <c r="A47" i="29"/>
  <c r="A42" i="29"/>
  <c r="A37" i="29"/>
  <c r="A32" i="29"/>
  <c r="A27" i="29"/>
  <c r="A22" i="29"/>
  <c r="A17" i="29"/>
  <c r="A12" i="29"/>
  <c r="A7" i="29"/>
  <c r="A52" i="25"/>
  <c r="A47" i="25"/>
  <c r="A42" i="25"/>
  <c r="A37" i="25"/>
  <c r="A32" i="25"/>
  <c r="A27" i="25"/>
  <c r="A22" i="25"/>
  <c r="A17" i="25"/>
  <c r="A12" i="25"/>
  <c r="A7" i="25"/>
  <c r="A52" i="18"/>
  <c r="A47" i="18"/>
  <c r="A42" i="18"/>
  <c r="A37" i="18"/>
  <c r="A32" i="18"/>
  <c r="A27" i="18"/>
  <c r="A22" i="18"/>
  <c r="A17" i="18"/>
  <c r="A12" i="18"/>
  <c r="A7" i="18"/>
  <c r="A52" i="20"/>
  <c r="A47" i="20"/>
  <c r="A42" i="20"/>
  <c r="A37" i="20"/>
  <c r="A32" i="20"/>
  <c r="A27" i="20"/>
  <c r="A22" i="20"/>
  <c r="A17" i="20"/>
  <c r="A12" i="20"/>
  <c r="A7" i="20"/>
  <c r="A50" i="13"/>
  <c r="A45" i="13"/>
  <c r="A40" i="13"/>
  <c r="A35" i="13"/>
  <c r="A30" i="13"/>
  <c r="A25" i="13"/>
  <c r="A20" i="13"/>
  <c r="A15" i="13"/>
  <c r="A10" i="13"/>
  <c r="A5" i="13"/>
  <c r="A50" i="6"/>
  <c r="A45" i="6"/>
  <c r="A40" i="6"/>
  <c r="A35" i="6"/>
  <c r="A30" i="6"/>
  <c r="A25" i="6"/>
  <c r="A20" i="6"/>
  <c r="A15" i="6"/>
  <c r="A10" i="6"/>
  <c r="A5" i="6"/>
  <c r="A52" i="13"/>
  <c r="A47" i="13"/>
  <c r="A42" i="13"/>
  <c r="A37" i="13"/>
  <c r="A32" i="13"/>
  <c r="A27" i="13"/>
  <c r="A22" i="13"/>
  <c r="A17" i="13"/>
  <c r="A12" i="13"/>
  <c r="A7" i="13"/>
  <c r="A52" i="6"/>
  <c r="A47" i="6"/>
  <c r="A42" i="6"/>
  <c r="A37" i="6"/>
  <c r="A32" i="6"/>
  <c r="A27" i="6"/>
  <c r="A22" i="6"/>
  <c r="A17" i="6"/>
  <c r="A12" i="6"/>
  <c r="A7" i="6"/>
  <c r="D4" i="51"/>
  <c r="A33" i="44"/>
  <c r="A32" i="44"/>
  <c r="A31" i="44"/>
  <c r="A30" i="44"/>
  <c r="A29" i="44"/>
  <c r="A28" i="44"/>
  <c r="A27" i="44"/>
  <c r="A26" i="44"/>
  <c r="A25" i="44"/>
  <c r="A24" i="44"/>
  <c r="A57" i="44"/>
  <c r="A56" i="44"/>
  <c r="A55" i="44"/>
  <c r="A54" i="44"/>
  <c r="A53" i="44"/>
  <c r="A52" i="44"/>
  <c r="A51" i="44"/>
  <c r="A50" i="44"/>
  <c r="A49" i="44"/>
  <c r="A48" i="44"/>
  <c r="A47" i="44"/>
  <c r="A46" i="44"/>
  <c r="A45" i="44"/>
  <c r="A44" i="44"/>
  <c r="A43" i="44"/>
  <c r="A42" i="44"/>
  <c r="A41" i="44"/>
  <c r="A40" i="44"/>
  <c r="A39" i="44"/>
  <c r="A38" i="44"/>
  <c r="A33" i="40"/>
  <c r="A32" i="40"/>
  <c r="A31" i="40"/>
  <c r="A30" i="40"/>
  <c r="A29" i="40"/>
  <c r="A28" i="40"/>
  <c r="A27" i="40"/>
  <c r="A26" i="40"/>
  <c r="A25" i="40"/>
  <c r="A24" i="40"/>
  <c r="A57" i="40"/>
  <c r="A56" i="40"/>
  <c r="A55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3" i="36"/>
  <c r="A32" i="36"/>
  <c r="A31" i="36"/>
  <c r="A30" i="36"/>
  <c r="A29" i="36"/>
  <c r="A28" i="36"/>
  <c r="A27" i="36"/>
  <c r="A26" i="36"/>
  <c r="A25" i="36"/>
  <c r="A24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3" i="32"/>
  <c r="A32" i="32"/>
  <c r="A31" i="32"/>
  <c r="A30" i="32"/>
  <c r="A29" i="32"/>
  <c r="A28" i="32"/>
  <c r="A27" i="32"/>
  <c r="A26" i="32"/>
  <c r="A25" i="32"/>
  <c r="A24" i="32"/>
  <c r="A33" i="28"/>
  <c r="A32" i="28"/>
  <c r="A31" i="28"/>
  <c r="A30" i="28"/>
  <c r="A29" i="28"/>
  <c r="A28" i="28"/>
  <c r="A27" i="28"/>
  <c r="A26" i="28"/>
  <c r="A25" i="28"/>
  <c r="A24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3" i="24"/>
  <c r="A32" i="24"/>
  <c r="A31" i="24"/>
  <c r="A30" i="24"/>
  <c r="A29" i="24"/>
  <c r="A28" i="24"/>
  <c r="A27" i="24"/>
  <c r="A26" i="24"/>
  <c r="A25" i="24"/>
  <c r="A24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3" i="21"/>
  <c r="A32" i="21"/>
  <c r="A31" i="21"/>
  <c r="A30" i="21"/>
  <c r="A29" i="21"/>
  <c r="A28" i="21"/>
  <c r="A27" i="21"/>
  <c r="A26" i="21"/>
  <c r="A25" i="21"/>
  <c r="A24" i="21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3" i="19"/>
  <c r="A32" i="19"/>
  <c r="A31" i="19"/>
  <c r="A30" i="19"/>
  <c r="A29" i="19"/>
  <c r="A28" i="19"/>
  <c r="A27" i="19"/>
  <c r="A26" i="19"/>
  <c r="A25" i="19"/>
  <c r="A24" i="19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3" i="15"/>
  <c r="A32" i="15"/>
  <c r="A31" i="15"/>
  <c r="A30" i="15"/>
  <c r="A29" i="15"/>
  <c r="A28" i="15"/>
  <c r="A27" i="15"/>
  <c r="A26" i="15"/>
  <c r="A25" i="15"/>
  <c r="A24" i="15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3" i="11"/>
  <c r="A32" i="11"/>
  <c r="A31" i="11"/>
  <c r="A30" i="11"/>
  <c r="A29" i="11"/>
  <c r="A28" i="11"/>
  <c r="A27" i="11"/>
  <c r="A26" i="11"/>
  <c r="A25" i="11"/>
  <c r="A24" i="11"/>
  <c r="A39" i="1" l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38" i="1"/>
  <c r="A25" i="1"/>
  <c r="A26" i="1"/>
  <c r="A27" i="1"/>
  <c r="A28" i="1"/>
  <c r="A29" i="1"/>
  <c r="A30" i="1"/>
  <c r="A31" i="1"/>
  <c r="A32" i="1"/>
  <c r="A33" i="1"/>
  <c r="A24" i="1"/>
  <c r="A15" i="11"/>
  <c r="A15" i="15" s="1"/>
  <c r="A15" i="19" s="1"/>
  <c r="A15" i="21" s="1"/>
  <c r="A15" i="24" s="1"/>
  <c r="A15" i="28" s="1"/>
  <c r="A15" i="32" s="1"/>
  <c r="A15" i="36" s="1"/>
  <c r="A15" i="40" s="1"/>
  <c r="A15" i="44" s="1"/>
  <c r="A11" i="11"/>
  <c r="A11" i="15" s="1"/>
  <c r="A11" i="19" s="1"/>
  <c r="A11" i="21" s="1"/>
  <c r="A11" i="24" s="1"/>
  <c r="A11" i="28" s="1"/>
  <c r="A11" i="32" s="1"/>
  <c r="A11" i="36" s="1"/>
  <c r="A11" i="40" s="1"/>
  <c r="A11" i="44" s="1"/>
  <c r="A7" i="11"/>
  <c r="A7" i="15" s="1"/>
  <c r="A7" i="19" s="1"/>
  <c r="A7" i="21" s="1"/>
  <c r="A7" i="24" s="1"/>
  <c r="A7" i="28" s="1"/>
  <c r="A7" i="32" s="1"/>
  <c r="A7" i="36" s="1"/>
  <c r="A7" i="40" s="1"/>
  <c r="A7" i="44" s="1"/>
  <c r="A50" i="2"/>
  <c r="A40" i="2"/>
  <c r="A30" i="2"/>
  <c r="A20" i="2"/>
  <c r="A10" i="2"/>
  <c r="A52" i="2"/>
  <c r="A47" i="2"/>
  <c r="A42" i="2"/>
  <c r="A37" i="2"/>
  <c r="A32" i="2"/>
  <c r="A27" i="2"/>
  <c r="A22" i="2"/>
  <c r="A17" i="2"/>
  <c r="A12" i="2"/>
  <c r="A7" i="2"/>
  <c r="A10" i="1"/>
  <c r="A10" i="11" s="1"/>
  <c r="A10" i="15" s="1"/>
  <c r="A10" i="19" s="1"/>
  <c r="A10" i="21" s="1"/>
  <c r="A10" i="24" s="1"/>
  <c r="A10" i="28" s="1"/>
  <c r="A10" i="32" s="1"/>
  <c r="A10" i="36" s="1"/>
  <c r="A10" i="40" s="1"/>
  <c r="A10" i="44" s="1"/>
  <c r="A11" i="1"/>
  <c r="A25" i="2" s="1"/>
  <c r="A12" i="1"/>
  <c r="A12" i="11" s="1"/>
  <c r="A12" i="15" s="1"/>
  <c r="A12" i="19" s="1"/>
  <c r="A12" i="21" s="1"/>
  <c r="A12" i="24" s="1"/>
  <c r="A12" i="28" s="1"/>
  <c r="A12" i="32" s="1"/>
  <c r="A12" i="36" s="1"/>
  <c r="A12" i="40" s="1"/>
  <c r="A12" i="44" s="1"/>
  <c r="A13" i="1"/>
  <c r="A35" i="2" s="1"/>
  <c r="A14" i="1"/>
  <c r="A14" i="11" s="1"/>
  <c r="A14" i="15" s="1"/>
  <c r="A14" i="19" s="1"/>
  <c r="A14" i="21" s="1"/>
  <c r="A14" i="24" s="1"/>
  <c r="A14" i="28" s="1"/>
  <c r="A14" i="32" s="1"/>
  <c r="A14" i="36" s="1"/>
  <c r="A14" i="40" s="1"/>
  <c r="A14" i="44" s="1"/>
  <c r="A15" i="1"/>
  <c r="A45" i="2" s="1"/>
  <c r="A16" i="1"/>
  <c r="A16" i="11" s="1"/>
  <c r="A16" i="15" s="1"/>
  <c r="A16" i="19" s="1"/>
  <c r="A16" i="21" s="1"/>
  <c r="A16" i="24" s="1"/>
  <c r="A16" i="28" s="1"/>
  <c r="A16" i="32" s="1"/>
  <c r="A16" i="36" s="1"/>
  <c r="A16" i="40" s="1"/>
  <c r="A16" i="44" s="1"/>
  <c r="A9" i="1"/>
  <c r="A15" i="2" s="1"/>
  <c r="A8" i="1"/>
  <c r="A8" i="11" s="1"/>
  <c r="A8" i="15" s="1"/>
  <c r="A8" i="19" s="1"/>
  <c r="A8" i="21" s="1"/>
  <c r="A8" i="24" s="1"/>
  <c r="A8" i="28" s="1"/>
  <c r="A8" i="32" s="1"/>
  <c r="A8" i="36" s="1"/>
  <c r="A8" i="40" s="1"/>
  <c r="A8" i="44" s="1"/>
  <c r="A7" i="1"/>
  <c r="A5" i="2" s="1"/>
  <c r="B55" i="49"/>
  <c r="B50" i="49"/>
  <c r="A54" i="49" s="1"/>
  <c r="B45" i="49"/>
  <c r="B40" i="49"/>
  <c r="A44" i="49" s="1"/>
  <c r="B35" i="49"/>
  <c r="B30" i="49"/>
  <c r="A34" i="49" s="1"/>
  <c r="B25" i="49"/>
  <c r="B20" i="49"/>
  <c r="A24" i="49" s="1"/>
  <c r="B15" i="49"/>
  <c r="B10" i="49"/>
  <c r="A50" i="49"/>
  <c r="A45" i="49"/>
  <c r="A40" i="49"/>
  <c r="A35" i="49"/>
  <c r="A30" i="49"/>
  <c r="A25" i="49"/>
  <c r="A20" i="49"/>
  <c r="A15" i="49"/>
  <c r="A10" i="49"/>
  <c r="B5" i="49"/>
  <c r="F34" i="44"/>
  <c r="E34" i="11"/>
  <c r="F34" i="11"/>
  <c r="G33" i="1"/>
  <c r="G32" i="1"/>
  <c r="G31" i="1"/>
  <c r="G30" i="1"/>
  <c r="G29" i="1"/>
  <c r="G27" i="1"/>
  <c r="G26" i="1"/>
  <c r="G25" i="1"/>
  <c r="G24" i="1"/>
  <c r="C5" i="13"/>
  <c r="C50" i="49"/>
  <c r="C45" i="49"/>
  <c r="C40" i="49"/>
  <c r="C35" i="49"/>
  <c r="C30" i="49"/>
  <c r="C25" i="49"/>
  <c r="A29" i="49" s="1"/>
  <c r="C20" i="49"/>
  <c r="C15" i="49"/>
  <c r="A52" i="49"/>
  <c r="A47" i="49"/>
  <c r="A42" i="49"/>
  <c r="A37" i="49"/>
  <c r="A32" i="49"/>
  <c r="A27" i="49"/>
  <c r="A22" i="49"/>
  <c r="A17" i="49"/>
  <c r="C50" i="6"/>
  <c r="C45" i="6"/>
  <c r="C40" i="6"/>
  <c r="C35" i="6"/>
  <c r="C30" i="6"/>
  <c r="C25" i="6"/>
  <c r="C20" i="6"/>
  <c r="C15" i="6"/>
  <c r="C10" i="6"/>
  <c r="C5" i="6"/>
  <c r="C50" i="13"/>
  <c r="C45" i="13"/>
  <c r="C40" i="13"/>
  <c r="C35" i="13"/>
  <c r="C30" i="13"/>
  <c r="C25" i="13"/>
  <c r="C20" i="13"/>
  <c r="C15" i="13"/>
  <c r="C10" i="13"/>
  <c r="A113" i="46"/>
  <c r="B112" i="46"/>
  <c r="A112" i="46"/>
  <c r="A101" i="46"/>
  <c r="B100" i="46"/>
  <c r="A100" i="46"/>
  <c r="A89" i="46"/>
  <c r="B88" i="46"/>
  <c r="A88" i="46"/>
  <c r="A77" i="46"/>
  <c r="B76" i="46"/>
  <c r="A76" i="46"/>
  <c r="A65" i="46"/>
  <c r="B64" i="46"/>
  <c r="A64" i="46"/>
  <c r="A53" i="46"/>
  <c r="B52" i="46"/>
  <c r="A52" i="46"/>
  <c r="A41" i="46"/>
  <c r="B40" i="46"/>
  <c r="A40" i="46"/>
  <c r="A29" i="46"/>
  <c r="B28" i="46"/>
  <c r="A28" i="46"/>
  <c r="A17" i="46"/>
  <c r="B16" i="46"/>
  <c r="A16" i="46"/>
  <c r="A5" i="46"/>
  <c r="A4" i="46"/>
  <c r="A113" i="42"/>
  <c r="B112" i="42"/>
  <c r="A112" i="42"/>
  <c r="A101" i="42"/>
  <c r="B100" i="42"/>
  <c r="A100" i="42"/>
  <c r="A89" i="42"/>
  <c r="B88" i="42"/>
  <c r="A88" i="42"/>
  <c r="A77" i="42"/>
  <c r="B76" i="42"/>
  <c r="A76" i="42"/>
  <c r="A65" i="42"/>
  <c r="B64" i="42"/>
  <c r="A64" i="42"/>
  <c r="A53" i="42"/>
  <c r="B52" i="42"/>
  <c r="A52" i="42"/>
  <c r="A41" i="42"/>
  <c r="B40" i="42"/>
  <c r="A40" i="42"/>
  <c r="A29" i="42"/>
  <c r="B28" i="42"/>
  <c r="A28" i="42"/>
  <c r="A17" i="42"/>
  <c r="B16" i="42"/>
  <c r="A16" i="42"/>
  <c r="A5" i="42"/>
  <c r="A4" i="42"/>
  <c r="A113" i="38"/>
  <c r="B112" i="38"/>
  <c r="A112" i="38"/>
  <c r="A101" i="38"/>
  <c r="B100" i="38"/>
  <c r="A100" i="38"/>
  <c r="A89" i="38"/>
  <c r="B88" i="38"/>
  <c r="A88" i="38"/>
  <c r="A77" i="38"/>
  <c r="B76" i="38"/>
  <c r="A76" i="38"/>
  <c r="A65" i="38"/>
  <c r="B64" i="38"/>
  <c r="A64" i="38"/>
  <c r="A53" i="38"/>
  <c r="B52" i="38"/>
  <c r="A52" i="38"/>
  <c r="A41" i="38"/>
  <c r="B40" i="38"/>
  <c r="A40" i="38"/>
  <c r="A29" i="38"/>
  <c r="B28" i="38"/>
  <c r="A28" i="38"/>
  <c r="A17" i="38"/>
  <c r="B16" i="38"/>
  <c r="A16" i="38"/>
  <c r="A5" i="38"/>
  <c r="A4" i="38"/>
  <c r="A113" i="34"/>
  <c r="B112" i="34"/>
  <c r="A112" i="34"/>
  <c r="A101" i="34"/>
  <c r="B100" i="34"/>
  <c r="A100" i="34"/>
  <c r="A89" i="34"/>
  <c r="B88" i="34"/>
  <c r="A88" i="34"/>
  <c r="A77" i="34"/>
  <c r="B76" i="34"/>
  <c r="A76" i="34"/>
  <c r="A65" i="34"/>
  <c r="B64" i="34"/>
  <c r="A64" i="34"/>
  <c r="A53" i="34"/>
  <c r="B52" i="34"/>
  <c r="A52" i="34"/>
  <c r="A41" i="34"/>
  <c r="B40" i="34"/>
  <c r="A40" i="34"/>
  <c r="A29" i="34"/>
  <c r="B28" i="34"/>
  <c r="A28" i="34"/>
  <c r="A17" i="34"/>
  <c r="B16" i="34"/>
  <c r="A16" i="34"/>
  <c r="A5" i="34"/>
  <c r="A4" i="34"/>
  <c r="A113" i="30"/>
  <c r="B112" i="30"/>
  <c r="A112" i="30"/>
  <c r="A101" i="30"/>
  <c r="B100" i="30"/>
  <c r="A100" i="30"/>
  <c r="A89" i="30"/>
  <c r="B88" i="30"/>
  <c r="A88" i="30"/>
  <c r="A77" i="30"/>
  <c r="B76" i="30"/>
  <c r="A76" i="30"/>
  <c r="A65" i="30"/>
  <c r="B64" i="30"/>
  <c r="A64" i="30"/>
  <c r="A53" i="30"/>
  <c r="B52" i="30"/>
  <c r="A52" i="30"/>
  <c r="A41" i="30"/>
  <c r="B40" i="30"/>
  <c r="A40" i="30"/>
  <c r="A29" i="30"/>
  <c r="B28" i="30"/>
  <c r="A28" i="30"/>
  <c r="A17" i="30"/>
  <c r="B16" i="30"/>
  <c r="A16" i="30"/>
  <c r="A5" i="30"/>
  <c r="A4" i="30"/>
  <c r="A113" i="26"/>
  <c r="B112" i="26"/>
  <c r="A112" i="26"/>
  <c r="A101" i="26"/>
  <c r="B100" i="26"/>
  <c r="A100" i="26"/>
  <c r="A89" i="26"/>
  <c r="B88" i="26"/>
  <c r="A88" i="26"/>
  <c r="A77" i="26"/>
  <c r="B76" i="26"/>
  <c r="A76" i="26"/>
  <c r="A65" i="26"/>
  <c r="B64" i="26"/>
  <c r="A64" i="26"/>
  <c r="A53" i="26"/>
  <c r="B52" i="26"/>
  <c r="A52" i="26"/>
  <c r="A41" i="26"/>
  <c r="B40" i="26"/>
  <c r="A40" i="26"/>
  <c r="A29" i="26"/>
  <c r="B28" i="26"/>
  <c r="A28" i="26"/>
  <c r="A17" i="26"/>
  <c r="B16" i="26"/>
  <c r="A16" i="26"/>
  <c r="A5" i="26"/>
  <c r="A4" i="26"/>
  <c r="A113" i="22"/>
  <c r="B112" i="22"/>
  <c r="A112" i="22"/>
  <c r="A101" i="22"/>
  <c r="B100" i="22"/>
  <c r="A100" i="22"/>
  <c r="A89" i="22"/>
  <c r="B88" i="22"/>
  <c r="A88" i="22"/>
  <c r="A77" i="22"/>
  <c r="B76" i="22"/>
  <c r="A76" i="22"/>
  <c r="A65" i="22"/>
  <c r="B64" i="22"/>
  <c r="A64" i="22"/>
  <c r="A53" i="22"/>
  <c r="B52" i="22"/>
  <c r="A52" i="22"/>
  <c r="A41" i="22"/>
  <c r="B40" i="22"/>
  <c r="A40" i="22"/>
  <c r="A29" i="22"/>
  <c r="B28" i="22"/>
  <c r="A28" i="22"/>
  <c r="A17" i="22"/>
  <c r="B16" i="22"/>
  <c r="A16" i="22"/>
  <c r="A5" i="22"/>
  <c r="A4" i="22"/>
  <c r="A113" i="16"/>
  <c r="B112" i="16"/>
  <c r="A112" i="16"/>
  <c r="A101" i="16"/>
  <c r="B100" i="16"/>
  <c r="A100" i="16"/>
  <c r="A89" i="16"/>
  <c r="B88" i="16"/>
  <c r="A88" i="16"/>
  <c r="A77" i="16"/>
  <c r="B76" i="16"/>
  <c r="A76" i="16"/>
  <c r="A65" i="16"/>
  <c r="B64" i="16"/>
  <c r="A64" i="16"/>
  <c r="A53" i="16"/>
  <c r="B52" i="16"/>
  <c r="A52" i="16"/>
  <c r="A41" i="16"/>
  <c r="B40" i="16"/>
  <c r="A40" i="16"/>
  <c r="A29" i="16"/>
  <c r="B28" i="16"/>
  <c r="A28" i="16"/>
  <c r="A17" i="16"/>
  <c r="B16" i="16"/>
  <c r="A16" i="16"/>
  <c r="A5" i="16"/>
  <c r="A4" i="16"/>
  <c r="A113" i="9"/>
  <c r="B112" i="9"/>
  <c r="A112" i="9"/>
  <c r="A101" i="9"/>
  <c r="B100" i="9"/>
  <c r="A100" i="9"/>
  <c r="A89" i="9"/>
  <c r="B88" i="9"/>
  <c r="A88" i="9"/>
  <c r="A77" i="9"/>
  <c r="B76" i="9"/>
  <c r="A76" i="9"/>
  <c r="A65" i="9"/>
  <c r="B64" i="9"/>
  <c r="A64" i="9"/>
  <c r="A53" i="9"/>
  <c r="B52" i="9"/>
  <c r="A52" i="9"/>
  <c r="A41" i="9"/>
  <c r="B40" i="9"/>
  <c r="A40" i="9"/>
  <c r="A29" i="9"/>
  <c r="B28" i="9"/>
  <c r="A28" i="9"/>
  <c r="A17" i="9"/>
  <c r="B16" i="9"/>
  <c r="A16" i="9"/>
  <c r="A5" i="9"/>
  <c r="A4" i="9"/>
  <c r="A113" i="7"/>
  <c r="B112" i="7"/>
  <c r="A112" i="7"/>
  <c r="A101" i="7"/>
  <c r="B100" i="7"/>
  <c r="A100" i="7"/>
  <c r="A89" i="7"/>
  <c r="B88" i="7"/>
  <c r="A88" i="7"/>
  <c r="A77" i="7"/>
  <c r="B76" i="7"/>
  <c r="A76" i="7"/>
  <c r="A65" i="7"/>
  <c r="B64" i="7"/>
  <c r="A64" i="7"/>
  <c r="A53" i="7"/>
  <c r="B52" i="7"/>
  <c r="A52" i="7"/>
  <c r="A41" i="7"/>
  <c r="B40" i="7"/>
  <c r="A40" i="7"/>
  <c r="A29" i="7"/>
  <c r="B28" i="7"/>
  <c r="A28" i="7"/>
  <c r="A17" i="7"/>
  <c r="B16" i="7"/>
  <c r="A16" i="7"/>
  <c r="A5" i="7"/>
  <c r="A4" i="7"/>
  <c r="A113" i="3"/>
  <c r="B112" i="3"/>
  <c r="A112" i="3"/>
  <c r="A101" i="3"/>
  <c r="B100" i="3"/>
  <c r="A100" i="3"/>
  <c r="A89" i="3"/>
  <c r="B88" i="3"/>
  <c r="A88" i="3"/>
  <c r="A77" i="3"/>
  <c r="B76" i="3"/>
  <c r="A76" i="3"/>
  <c r="A65" i="3"/>
  <c r="B64" i="3"/>
  <c r="A64" i="3"/>
  <c r="A53" i="3"/>
  <c r="B52" i="3"/>
  <c r="A52" i="3"/>
  <c r="A41" i="3"/>
  <c r="B40" i="3"/>
  <c r="A40" i="3"/>
  <c r="A29" i="3"/>
  <c r="B28" i="3"/>
  <c r="A28" i="3"/>
  <c r="A17" i="3"/>
  <c r="B16" i="3"/>
  <c r="A16" i="3"/>
  <c r="A4" i="3"/>
  <c r="B4" i="7"/>
  <c r="B4" i="46" s="1"/>
  <c r="A5" i="3"/>
  <c r="F37" i="47"/>
  <c r="G36" i="47"/>
  <c r="F36" i="47"/>
  <c r="D36" i="47"/>
  <c r="F37" i="43"/>
  <c r="G36" i="43"/>
  <c r="F36" i="43"/>
  <c r="D36" i="43"/>
  <c r="F37" i="39"/>
  <c r="G36" i="39"/>
  <c r="F36" i="39"/>
  <c r="D36" i="39"/>
  <c r="F37" i="35"/>
  <c r="G36" i="35"/>
  <c r="F36" i="35"/>
  <c r="D36" i="35"/>
  <c r="F37" i="27"/>
  <c r="G36" i="27"/>
  <c r="F36" i="27"/>
  <c r="D36" i="27"/>
  <c r="F36" i="4"/>
  <c r="F37" i="4" s="1"/>
  <c r="D36" i="4"/>
  <c r="E34" i="1"/>
  <c r="F33" i="1"/>
  <c r="F32" i="1"/>
  <c r="F31" i="1"/>
  <c r="F30" i="1"/>
  <c r="F29" i="1"/>
  <c r="G28" i="1"/>
  <c r="F28" i="1"/>
  <c r="F27" i="1"/>
  <c r="F26" i="1"/>
  <c r="F25" i="1"/>
  <c r="F24" i="1"/>
  <c r="F34" i="1" s="1"/>
  <c r="F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D18" i="1" s="1"/>
  <c r="G25" i="11"/>
  <c r="F25" i="11"/>
  <c r="F16" i="48"/>
  <c r="E16" i="48"/>
  <c r="D16" i="48"/>
  <c r="F15" i="48"/>
  <c r="E15" i="48"/>
  <c r="D15" i="48"/>
  <c r="F14" i="48"/>
  <c r="E14" i="48"/>
  <c r="D14" i="48"/>
  <c r="F13" i="48"/>
  <c r="E13" i="48"/>
  <c r="D13" i="48"/>
  <c r="F12" i="48"/>
  <c r="E12" i="48"/>
  <c r="D12" i="48"/>
  <c r="F11" i="48"/>
  <c r="E11" i="48"/>
  <c r="D11" i="48"/>
  <c r="F10" i="48"/>
  <c r="E10" i="48"/>
  <c r="D10" i="48"/>
  <c r="F9" i="48"/>
  <c r="E9" i="48"/>
  <c r="D9" i="48"/>
  <c r="F8" i="48"/>
  <c r="E8" i="48"/>
  <c r="F7" i="48"/>
  <c r="E7" i="48"/>
  <c r="G42" i="11"/>
  <c r="F42" i="11"/>
  <c r="G53" i="11"/>
  <c r="G54" i="11"/>
  <c r="G55" i="11"/>
  <c r="G56" i="11"/>
  <c r="G57" i="11"/>
  <c r="F54" i="11"/>
  <c r="F55" i="11"/>
  <c r="F56" i="11"/>
  <c r="F57" i="11"/>
  <c r="F53" i="11"/>
  <c r="F24" i="11"/>
  <c r="G24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6" i="51"/>
  <c r="F37" i="51" s="1"/>
  <c r="F17" i="48" s="1"/>
  <c r="D36" i="51"/>
  <c r="E17" i="48" s="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36" i="51" s="1"/>
  <c r="G2" i="51"/>
  <c r="B122" i="50"/>
  <c r="B110" i="50"/>
  <c r="B98" i="50"/>
  <c r="B86" i="50"/>
  <c r="B74" i="50"/>
  <c r="B62" i="50"/>
  <c r="B50" i="50"/>
  <c r="B38" i="50"/>
  <c r="B26" i="50"/>
  <c r="C10" i="49" s="1"/>
  <c r="B14" i="50"/>
  <c r="B125" i="50" s="1"/>
  <c r="B3" i="50"/>
  <c r="D12" i="11"/>
  <c r="L3" i="49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28" i="48"/>
  <c r="G33" i="48"/>
  <c r="G32" i="48"/>
  <c r="G31" i="48"/>
  <c r="G30" i="48"/>
  <c r="G29" i="48"/>
  <c r="G27" i="48"/>
  <c r="G26" i="48"/>
  <c r="G25" i="48"/>
  <c r="G24" i="48"/>
  <c r="E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58" i="48" s="1"/>
  <c r="E34" i="48"/>
  <c r="F33" i="48"/>
  <c r="F32" i="48"/>
  <c r="F31" i="48"/>
  <c r="F30" i="48"/>
  <c r="F29" i="48"/>
  <c r="F28" i="48"/>
  <c r="F27" i="48"/>
  <c r="F26" i="48"/>
  <c r="F25" i="48"/>
  <c r="F24" i="48"/>
  <c r="G3" i="48"/>
  <c r="G17" i="48" l="1"/>
  <c r="F18" i="48"/>
  <c r="A12" i="49"/>
  <c r="A14" i="49"/>
  <c r="D8" i="48"/>
  <c r="C5" i="49"/>
  <c r="A9" i="49" s="1"/>
  <c r="B4" i="9"/>
  <c r="B4" i="16"/>
  <c r="B4" i="22"/>
  <c r="B4" i="26"/>
  <c r="B4" i="30"/>
  <c r="B4" i="34"/>
  <c r="B4" i="38"/>
  <c r="B4" i="42"/>
  <c r="B56" i="49"/>
  <c r="A9" i="11"/>
  <c r="A9" i="15" s="1"/>
  <c r="A9" i="19" s="1"/>
  <c r="A9" i="21" s="1"/>
  <c r="A9" i="24" s="1"/>
  <c r="A9" i="28" s="1"/>
  <c r="A9" i="32" s="1"/>
  <c r="A9" i="36" s="1"/>
  <c r="A9" i="40" s="1"/>
  <c r="A9" i="44" s="1"/>
  <c r="A13" i="11"/>
  <c r="A13" i="15" s="1"/>
  <c r="A13" i="19" s="1"/>
  <c r="A13" i="21" s="1"/>
  <c r="A13" i="24" s="1"/>
  <c r="A13" i="28" s="1"/>
  <c r="A13" i="32" s="1"/>
  <c r="A13" i="36" s="1"/>
  <c r="A13" i="40" s="1"/>
  <c r="A13" i="44" s="1"/>
  <c r="A49" i="49"/>
  <c r="A39" i="49"/>
  <c r="A19" i="49"/>
  <c r="D37" i="51"/>
  <c r="G37" i="51" s="1"/>
  <c r="F18" i="1"/>
  <c r="G58" i="48"/>
  <c r="F34" i="48"/>
  <c r="E18" i="48"/>
  <c r="G8" i="48"/>
  <c r="C8" i="1" s="1"/>
  <c r="G9" i="48"/>
  <c r="C9" i="1" s="1"/>
  <c r="G10" i="48"/>
  <c r="C10" i="1" s="1"/>
  <c r="G11" i="48"/>
  <c r="C11" i="1" s="1"/>
  <c r="G12" i="48"/>
  <c r="C12" i="1" s="1"/>
  <c r="G13" i="48"/>
  <c r="C13" i="1" s="1"/>
  <c r="G14" i="48"/>
  <c r="C14" i="1" s="1"/>
  <c r="G15" i="48"/>
  <c r="C15" i="1" s="1"/>
  <c r="G16" i="48"/>
  <c r="C16" i="1" s="1"/>
  <c r="C56" i="49"/>
  <c r="L5" i="49"/>
  <c r="B5" i="2" s="1"/>
  <c r="A9" i="2" s="1"/>
  <c r="L10" i="49"/>
  <c r="B10" i="2" s="1"/>
  <c r="A14" i="2" s="1"/>
  <c r="L15" i="49"/>
  <c r="B15" i="2" s="1"/>
  <c r="A19" i="2" s="1"/>
  <c r="L20" i="49"/>
  <c r="B20" i="2" s="1"/>
  <c r="A24" i="2" s="1"/>
  <c r="L25" i="49"/>
  <c r="B25" i="2" s="1"/>
  <c r="A29" i="2" s="1"/>
  <c r="L30" i="49"/>
  <c r="B30" i="2" s="1"/>
  <c r="A34" i="2" s="1"/>
  <c r="L35" i="49"/>
  <c r="B35" i="2" s="1"/>
  <c r="A39" i="2" s="1"/>
  <c r="L40" i="49"/>
  <c r="B40" i="2" s="1"/>
  <c r="A44" i="2" s="1"/>
  <c r="L45" i="49"/>
  <c r="B45" i="2" s="1"/>
  <c r="A49" i="2" s="1"/>
  <c r="L50" i="49"/>
  <c r="B50" i="2" s="1"/>
  <c r="A54" i="2" s="1"/>
  <c r="A7" i="49" l="1"/>
  <c r="D7" i="48"/>
  <c r="C17" i="1"/>
  <c r="L55" i="49"/>
  <c r="B55" i="2"/>
  <c r="D4" i="4"/>
  <c r="D37" i="4" s="1"/>
  <c r="G37" i="4" s="1"/>
  <c r="C17" i="11" s="1"/>
  <c r="G16" i="1"/>
  <c r="C16" i="11" s="1"/>
  <c r="G15" i="1"/>
  <c r="C15" i="11" s="1"/>
  <c r="G14" i="1"/>
  <c r="C14" i="11" s="1"/>
  <c r="G13" i="1"/>
  <c r="C13" i="11" s="1"/>
  <c r="G12" i="1"/>
  <c r="C12" i="11" s="1"/>
  <c r="G11" i="1"/>
  <c r="C11" i="11" s="1"/>
  <c r="G10" i="1"/>
  <c r="C10" i="11" s="1"/>
  <c r="G9" i="1"/>
  <c r="C9" i="11" s="1"/>
  <c r="G8" i="1"/>
  <c r="C8" i="11" s="1"/>
  <c r="D16" i="11"/>
  <c r="D13" i="11"/>
  <c r="D9" i="11"/>
  <c r="D18" i="48" l="1"/>
  <c r="G7" i="48"/>
  <c r="C7" i="1" s="1"/>
  <c r="E58" i="11"/>
  <c r="G40" i="11"/>
  <c r="F40" i="11"/>
  <c r="F43" i="44" l="1"/>
  <c r="F40" i="44"/>
  <c r="G40" i="40"/>
  <c r="F43" i="40"/>
  <c r="F40" i="40"/>
  <c r="G40" i="36"/>
  <c r="F43" i="36"/>
  <c r="F40" i="36"/>
  <c r="G40" i="32"/>
  <c r="F43" i="32"/>
  <c r="F40" i="32"/>
  <c r="G27" i="32"/>
  <c r="G40" i="28"/>
  <c r="F43" i="28"/>
  <c r="F40" i="28"/>
  <c r="G40" i="24"/>
  <c r="F43" i="24"/>
  <c r="F40" i="24"/>
  <c r="F38" i="24"/>
  <c r="F39" i="24"/>
  <c r="F41" i="24"/>
  <c r="F42" i="24"/>
  <c r="F44" i="24"/>
  <c r="F45" i="24"/>
  <c r="F46" i="24"/>
  <c r="F47" i="24"/>
  <c r="F48" i="24"/>
  <c r="F49" i="24"/>
  <c r="F50" i="24"/>
  <c r="G40" i="21"/>
  <c r="F43" i="21"/>
  <c r="F40" i="21"/>
  <c r="G40" i="19"/>
  <c r="F43" i="19"/>
  <c r="F40" i="19"/>
  <c r="G43" i="15"/>
  <c r="G40" i="15"/>
  <c r="F43" i="15"/>
  <c r="F40" i="15"/>
  <c r="G40" i="1"/>
  <c r="F40" i="1"/>
  <c r="G43" i="1"/>
  <c r="F43" i="1"/>
  <c r="G57" i="44" l="1"/>
  <c r="G56" i="44"/>
  <c r="G55" i="44"/>
  <c r="G54" i="44"/>
  <c r="G53" i="44"/>
  <c r="G52" i="44"/>
  <c r="G51" i="44"/>
  <c r="G50" i="44"/>
  <c r="G49" i="44"/>
  <c r="G48" i="44"/>
  <c r="G47" i="44"/>
  <c r="G46" i="44"/>
  <c r="G45" i="44"/>
  <c r="G39" i="40"/>
  <c r="G44" i="44"/>
  <c r="G43" i="44"/>
  <c r="G42" i="44"/>
  <c r="G41" i="44"/>
  <c r="G40" i="44"/>
  <c r="G38" i="44"/>
  <c r="G33" i="44"/>
  <c r="G32" i="44"/>
  <c r="G31" i="44"/>
  <c r="G30" i="44"/>
  <c r="G29" i="44"/>
  <c r="G28" i="44"/>
  <c r="G27" i="44"/>
  <c r="G26" i="44"/>
  <c r="G25" i="44"/>
  <c r="G24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E10" i="44"/>
  <c r="F9" i="44"/>
  <c r="E9" i="44"/>
  <c r="F8" i="44"/>
  <c r="E8" i="44"/>
  <c r="F7" i="44"/>
  <c r="E7" i="44"/>
  <c r="F18" i="44"/>
  <c r="E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2" i="44"/>
  <c r="F41" i="44"/>
  <c r="G39" i="44"/>
  <c r="F39" i="44"/>
  <c r="F38" i="44"/>
  <c r="E34" i="44"/>
  <c r="F33" i="44"/>
  <c r="F32" i="44"/>
  <c r="F31" i="44"/>
  <c r="F30" i="44"/>
  <c r="F29" i="44"/>
  <c r="F28" i="44"/>
  <c r="F27" i="44"/>
  <c r="F26" i="44"/>
  <c r="F25" i="44"/>
  <c r="F24" i="44"/>
  <c r="G3" i="44"/>
  <c r="C10" i="45"/>
  <c r="D8" i="44"/>
  <c r="L3" i="45"/>
  <c r="B122" i="46"/>
  <c r="C50" i="45" s="1"/>
  <c r="D16" i="44" s="1"/>
  <c r="B110" i="46"/>
  <c r="B98" i="46"/>
  <c r="C40" i="45" s="1"/>
  <c r="D14" i="44" s="1"/>
  <c r="B86" i="46"/>
  <c r="B74" i="46"/>
  <c r="C30" i="45" s="1"/>
  <c r="D12" i="44" s="1"/>
  <c r="B62" i="46"/>
  <c r="B50" i="46"/>
  <c r="C20" i="45" s="1"/>
  <c r="D10" i="44" s="1"/>
  <c r="B38" i="46"/>
  <c r="B26" i="46"/>
  <c r="B14" i="46"/>
  <c r="B125" i="46" s="1"/>
  <c r="B3" i="46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2" i="47"/>
  <c r="F17" i="40"/>
  <c r="E17" i="40"/>
  <c r="F16" i="40"/>
  <c r="E16" i="40"/>
  <c r="F15" i="40"/>
  <c r="E15" i="40"/>
  <c r="F14" i="40"/>
  <c r="E14" i="40"/>
  <c r="F13" i="40"/>
  <c r="E13" i="40"/>
  <c r="F12" i="40"/>
  <c r="E12" i="40"/>
  <c r="F11" i="40"/>
  <c r="E11" i="40"/>
  <c r="F10" i="40"/>
  <c r="E10" i="40"/>
  <c r="F9" i="40"/>
  <c r="E9" i="40"/>
  <c r="F8" i="40"/>
  <c r="E8" i="40"/>
  <c r="F7" i="40"/>
  <c r="E7" i="40"/>
  <c r="E18" i="40" s="1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38" i="40"/>
  <c r="G33" i="40"/>
  <c r="G32" i="40"/>
  <c r="G31" i="40"/>
  <c r="G30" i="40"/>
  <c r="G29" i="40"/>
  <c r="G28" i="40"/>
  <c r="G27" i="40"/>
  <c r="G26" i="40"/>
  <c r="G25" i="40"/>
  <c r="G24" i="40"/>
  <c r="E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2" i="40"/>
  <c r="F41" i="40"/>
  <c r="F39" i="40"/>
  <c r="F38" i="40"/>
  <c r="E34" i="40"/>
  <c r="F33" i="40"/>
  <c r="F32" i="40"/>
  <c r="F31" i="40"/>
  <c r="F30" i="40"/>
  <c r="F29" i="40"/>
  <c r="F28" i="40"/>
  <c r="F27" i="40"/>
  <c r="F26" i="40"/>
  <c r="F25" i="40"/>
  <c r="F24" i="40"/>
  <c r="G3" i="40"/>
  <c r="C45" i="41"/>
  <c r="C35" i="41"/>
  <c r="D13" i="40" s="1"/>
  <c r="C25" i="41"/>
  <c r="D15" i="40"/>
  <c r="D11" i="40"/>
  <c r="C5" i="41"/>
  <c r="D7" i="40"/>
  <c r="L3" i="41"/>
  <c r="B122" i="42"/>
  <c r="B110" i="42"/>
  <c r="B98" i="42"/>
  <c r="B86" i="42"/>
  <c r="B74" i="42"/>
  <c r="B62" i="42"/>
  <c r="B50" i="42"/>
  <c r="B38" i="42"/>
  <c r="B26" i="42"/>
  <c r="C10" i="41" s="1"/>
  <c r="D8" i="40" s="1"/>
  <c r="B14" i="42"/>
  <c r="B3" i="42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" i="43"/>
  <c r="G2" i="43"/>
  <c r="F16" i="36"/>
  <c r="E16" i="36"/>
  <c r="F15" i="36"/>
  <c r="E15" i="36"/>
  <c r="F14" i="36"/>
  <c r="E14" i="36"/>
  <c r="F13" i="36"/>
  <c r="E13" i="36"/>
  <c r="F12" i="36"/>
  <c r="E12" i="36"/>
  <c r="F11" i="36"/>
  <c r="E11" i="36"/>
  <c r="F10" i="36"/>
  <c r="E10" i="36"/>
  <c r="F9" i="36"/>
  <c r="E9" i="36"/>
  <c r="F8" i="36"/>
  <c r="E8" i="36"/>
  <c r="F7" i="36"/>
  <c r="E7" i="36"/>
  <c r="F17" i="36"/>
  <c r="E17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39" i="36"/>
  <c r="G38" i="36"/>
  <c r="G33" i="36"/>
  <c r="G32" i="36"/>
  <c r="G31" i="36"/>
  <c r="G30" i="36"/>
  <c r="G29" i="36"/>
  <c r="G28" i="36"/>
  <c r="G27" i="36"/>
  <c r="G26" i="36"/>
  <c r="G25" i="36"/>
  <c r="G24" i="36"/>
  <c r="E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2" i="36"/>
  <c r="F41" i="36"/>
  <c r="F39" i="36"/>
  <c r="F38" i="36"/>
  <c r="E34" i="36"/>
  <c r="F33" i="36"/>
  <c r="F32" i="36"/>
  <c r="F31" i="36"/>
  <c r="F30" i="36"/>
  <c r="F29" i="36"/>
  <c r="F28" i="36"/>
  <c r="F27" i="36"/>
  <c r="F26" i="36"/>
  <c r="F25" i="36"/>
  <c r="F24" i="36"/>
  <c r="G3" i="36"/>
  <c r="C50" i="37"/>
  <c r="C40" i="37"/>
  <c r="C30" i="37"/>
  <c r="D12" i="36" s="1"/>
  <c r="C20" i="37"/>
  <c r="C10" i="37"/>
  <c r="D8" i="36" s="1"/>
  <c r="D16" i="36"/>
  <c r="D10" i="36"/>
  <c r="L3" i="37"/>
  <c r="B122" i="38"/>
  <c r="B110" i="38"/>
  <c r="C45" i="37" s="1"/>
  <c r="D15" i="36" s="1"/>
  <c r="B98" i="38"/>
  <c r="B86" i="38"/>
  <c r="C35" i="37" s="1"/>
  <c r="D13" i="36" s="1"/>
  <c r="B74" i="38"/>
  <c r="B62" i="38"/>
  <c r="B50" i="38"/>
  <c r="B38" i="38"/>
  <c r="B26" i="38"/>
  <c r="B14" i="38"/>
  <c r="B125" i="38" s="1"/>
  <c r="B3" i="38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G2" i="39"/>
  <c r="F17" i="32"/>
  <c r="E17" i="32"/>
  <c r="F16" i="32"/>
  <c r="E16" i="32"/>
  <c r="F15" i="32"/>
  <c r="E15" i="32"/>
  <c r="F14" i="32"/>
  <c r="E14" i="32"/>
  <c r="F13" i="32"/>
  <c r="E13" i="32"/>
  <c r="F12" i="32"/>
  <c r="E12" i="32"/>
  <c r="F11" i="32"/>
  <c r="E11" i="32"/>
  <c r="F10" i="32"/>
  <c r="E10" i="32"/>
  <c r="F9" i="32"/>
  <c r="E9" i="32"/>
  <c r="F8" i="32"/>
  <c r="E8" i="32"/>
  <c r="F7" i="32"/>
  <c r="E7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39" i="32"/>
  <c r="G38" i="32"/>
  <c r="G33" i="32"/>
  <c r="G32" i="32"/>
  <c r="G31" i="32"/>
  <c r="G30" i="32"/>
  <c r="G29" i="32"/>
  <c r="G28" i="32"/>
  <c r="G26" i="32"/>
  <c r="G25" i="32"/>
  <c r="G24" i="32"/>
  <c r="E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2" i="32"/>
  <c r="F41" i="32"/>
  <c r="F39" i="32"/>
  <c r="F38" i="32"/>
  <c r="E34" i="32"/>
  <c r="F33" i="32"/>
  <c r="F32" i="32"/>
  <c r="F31" i="32"/>
  <c r="F30" i="32"/>
  <c r="F29" i="32"/>
  <c r="F28" i="32"/>
  <c r="F27" i="32"/>
  <c r="F26" i="32"/>
  <c r="F25" i="32"/>
  <c r="F24" i="32"/>
  <c r="G3" i="32"/>
  <c r="C45" i="33"/>
  <c r="D15" i="32" s="1"/>
  <c r="C35" i="33"/>
  <c r="D13" i="32" s="1"/>
  <c r="C25" i="33"/>
  <c r="D11" i="32" s="1"/>
  <c r="C5" i="33"/>
  <c r="D7" i="32"/>
  <c r="L3" i="33"/>
  <c r="B122" i="34"/>
  <c r="B110" i="34"/>
  <c r="B98" i="34"/>
  <c r="B86" i="34"/>
  <c r="B74" i="34"/>
  <c r="B62" i="34"/>
  <c r="B50" i="34"/>
  <c r="B38" i="34"/>
  <c r="C15" i="33" s="1"/>
  <c r="D9" i="32" s="1"/>
  <c r="B26" i="34"/>
  <c r="B14" i="34"/>
  <c r="B3" i="34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2" i="35"/>
  <c r="F58" i="44" l="1"/>
  <c r="F18" i="40"/>
  <c r="F58" i="36"/>
  <c r="F34" i="36"/>
  <c r="F18" i="32"/>
  <c r="F58" i="32"/>
  <c r="E18" i="32"/>
  <c r="C25" i="45"/>
  <c r="D11" i="44" s="1"/>
  <c r="C35" i="45"/>
  <c r="D13" i="44" s="1"/>
  <c r="C45" i="45"/>
  <c r="D15" i="44" s="1"/>
  <c r="C5" i="45"/>
  <c r="D7" i="44" s="1"/>
  <c r="B125" i="42"/>
  <c r="C20" i="41"/>
  <c r="D10" i="40" s="1"/>
  <c r="C30" i="41"/>
  <c r="D12" i="40" s="1"/>
  <c r="C40" i="41"/>
  <c r="D14" i="40" s="1"/>
  <c r="C50" i="41"/>
  <c r="D16" i="40" s="1"/>
  <c r="C5" i="37"/>
  <c r="C25" i="37"/>
  <c r="D11" i="36" s="1"/>
  <c r="C10" i="33"/>
  <c r="B125" i="34"/>
  <c r="C20" i="33"/>
  <c r="D10" i="32" s="1"/>
  <c r="C30" i="33"/>
  <c r="C40" i="33"/>
  <c r="D14" i="32" s="1"/>
  <c r="C50" i="33"/>
  <c r="D16" i="32" s="1"/>
  <c r="E18" i="36"/>
  <c r="F18" i="36"/>
  <c r="C15" i="45"/>
  <c r="D9" i="44" s="1"/>
  <c r="E18" i="44"/>
  <c r="F58" i="40"/>
  <c r="C15" i="41"/>
  <c r="D9" i="40" s="1"/>
  <c r="D18" i="40"/>
  <c r="F34" i="40"/>
  <c r="C15" i="37"/>
  <c r="D9" i="36" s="1"/>
  <c r="F34" i="32"/>
  <c r="G58" i="44"/>
  <c r="C56" i="45"/>
  <c r="G58" i="40"/>
  <c r="G58" i="36"/>
  <c r="D14" i="36"/>
  <c r="C56" i="37"/>
  <c r="D7" i="36"/>
  <c r="G58" i="32"/>
  <c r="D12" i="32"/>
  <c r="D8" i="32"/>
  <c r="D18" i="44" l="1"/>
  <c r="D18" i="32"/>
  <c r="C56" i="41"/>
  <c r="D18" i="36"/>
  <c r="C56" i="33"/>
  <c r="F37" i="31" l="1"/>
  <c r="F17" i="28" s="1"/>
  <c r="G36" i="31"/>
  <c r="F36" i="31"/>
  <c r="D36" i="31"/>
  <c r="C5" i="29"/>
  <c r="E17" i="28"/>
  <c r="F16" i="28"/>
  <c r="E16" i="28"/>
  <c r="F15" i="28"/>
  <c r="E15" i="28"/>
  <c r="F14" i="28"/>
  <c r="E14" i="28"/>
  <c r="F13" i="28"/>
  <c r="E13" i="28"/>
  <c r="F12" i="28"/>
  <c r="E12" i="28"/>
  <c r="F11" i="28"/>
  <c r="E11" i="28"/>
  <c r="F10" i="28"/>
  <c r="E10" i="28"/>
  <c r="F9" i="28"/>
  <c r="E9" i="28"/>
  <c r="F8" i="28"/>
  <c r="E8" i="28"/>
  <c r="F7" i="28"/>
  <c r="E7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39" i="28"/>
  <c r="G38" i="28"/>
  <c r="G33" i="28"/>
  <c r="G32" i="28"/>
  <c r="G31" i="28"/>
  <c r="G30" i="28"/>
  <c r="G29" i="28"/>
  <c r="G28" i="28"/>
  <c r="G27" i="28"/>
  <c r="G26" i="28"/>
  <c r="G25" i="28"/>
  <c r="G24" i="28"/>
  <c r="E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2" i="28"/>
  <c r="F41" i="28"/>
  <c r="F39" i="28"/>
  <c r="F38" i="28"/>
  <c r="E34" i="28"/>
  <c r="F33" i="28"/>
  <c r="F32" i="28"/>
  <c r="F31" i="28"/>
  <c r="F30" i="28"/>
  <c r="F29" i="28"/>
  <c r="F28" i="28"/>
  <c r="F27" i="28"/>
  <c r="F26" i="28"/>
  <c r="F25" i="28"/>
  <c r="F24" i="28"/>
  <c r="G3" i="28"/>
  <c r="D7" i="28"/>
  <c r="L3" i="29"/>
  <c r="B122" i="30"/>
  <c r="C50" i="29" s="1"/>
  <c r="D16" i="28" s="1"/>
  <c r="B110" i="30"/>
  <c r="B98" i="30"/>
  <c r="C40" i="29" s="1"/>
  <c r="D14" i="28" s="1"/>
  <c r="B86" i="30"/>
  <c r="B74" i="30"/>
  <c r="C30" i="29" s="1"/>
  <c r="D12" i="28" s="1"/>
  <c r="B62" i="30"/>
  <c r="B50" i="30"/>
  <c r="C20" i="29" s="1"/>
  <c r="D10" i="28" s="1"/>
  <c r="B38" i="30"/>
  <c r="C15" i="29" s="1"/>
  <c r="B26" i="30"/>
  <c r="C10" i="29" s="1"/>
  <c r="D8" i="28" s="1"/>
  <c r="B14" i="30"/>
  <c r="B3" i="30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2" i="31"/>
  <c r="F34" i="28" l="1"/>
  <c r="F58" i="28"/>
  <c r="C25" i="29"/>
  <c r="D11" i="28" s="1"/>
  <c r="C35" i="29"/>
  <c r="D13" i="28" s="1"/>
  <c r="C45" i="29"/>
  <c r="D15" i="28" s="1"/>
  <c r="B125" i="30"/>
  <c r="E18" i="28"/>
  <c r="F18" i="28"/>
  <c r="C56" i="29"/>
  <c r="D9" i="28"/>
  <c r="G58" i="28"/>
  <c r="D18" i="28" l="1"/>
  <c r="F16" i="24"/>
  <c r="E16" i="24"/>
  <c r="F15" i="24"/>
  <c r="E15" i="24"/>
  <c r="F14" i="24"/>
  <c r="E14" i="24"/>
  <c r="F13" i="24"/>
  <c r="E13" i="24"/>
  <c r="F12" i="24"/>
  <c r="E12" i="24"/>
  <c r="F11" i="24"/>
  <c r="E11" i="24"/>
  <c r="F10" i="24"/>
  <c r="E10" i="24"/>
  <c r="F9" i="24"/>
  <c r="E9" i="24"/>
  <c r="F8" i="24"/>
  <c r="E8" i="24"/>
  <c r="F7" i="24"/>
  <c r="E7" i="24"/>
  <c r="C50" i="25"/>
  <c r="C5" i="25"/>
  <c r="F17" i="24"/>
  <c r="E17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39" i="24"/>
  <c r="G38" i="24"/>
  <c r="G33" i="24"/>
  <c r="G32" i="24"/>
  <c r="G31" i="24"/>
  <c r="G30" i="24"/>
  <c r="G29" i="24"/>
  <c r="G28" i="24"/>
  <c r="G27" i="24"/>
  <c r="G26" i="24"/>
  <c r="G25" i="24"/>
  <c r="G24" i="24"/>
  <c r="C5" i="18"/>
  <c r="C50" i="20"/>
  <c r="C45" i="20"/>
  <c r="C40" i="20"/>
  <c r="C35" i="20"/>
  <c r="C30" i="20"/>
  <c r="C25" i="20"/>
  <c r="C20" i="20"/>
  <c r="C10" i="20"/>
  <c r="C5" i="20"/>
  <c r="F18" i="24" l="1"/>
  <c r="E18" i="24"/>
  <c r="E58" i="24"/>
  <c r="F57" i="24"/>
  <c r="F56" i="24"/>
  <c r="F55" i="24"/>
  <c r="F54" i="24"/>
  <c r="F53" i="24"/>
  <c r="F52" i="24"/>
  <c r="F51" i="24"/>
  <c r="G58" i="24"/>
  <c r="E34" i="24"/>
  <c r="F33" i="24"/>
  <c r="F32" i="24"/>
  <c r="F31" i="24"/>
  <c r="F30" i="24"/>
  <c r="F29" i="24"/>
  <c r="F28" i="24"/>
  <c r="F27" i="24"/>
  <c r="F26" i="24"/>
  <c r="F25" i="24"/>
  <c r="F24" i="24"/>
  <c r="G3" i="24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2" i="27"/>
  <c r="F58" i="24" l="1"/>
  <c r="F34" i="24"/>
  <c r="B122" i="26"/>
  <c r="B110" i="26"/>
  <c r="B98" i="26"/>
  <c r="B86" i="26"/>
  <c r="B74" i="26"/>
  <c r="B62" i="26"/>
  <c r="B50" i="26"/>
  <c r="B38" i="26"/>
  <c r="B26" i="26"/>
  <c r="B14" i="26"/>
  <c r="B3" i="26"/>
  <c r="D16" i="24"/>
  <c r="D7" i="24"/>
  <c r="L3" i="25"/>
  <c r="F37" i="23"/>
  <c r="G36" i="23"/>
  <c r="F36" i="23"/>
  <c r="D36" i="23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F7" i="21"/>
  <c r="E7" i="21"/>
  <c r="G43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2" i="21"/>
  <c r="G41" i="21"/>
  <c r="G39" i="21"/>
  <c r="G38" i="21"/>
  <c r="G33" i="21"/>
  <c r="G32" i="21"/>
  <c r="G31" i="21"/>
  <c r="G30" i="21"/>
  <c r="G29" i="21"/>
  <c r="G28" i="21"/>
  <c r="G27" i="21"/>
  <c r="G26" i="21"/>
  <c r="G25" i="21"/>
  <c r="G24" i="21"/>
  <c r="E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2" i="21"/>
  <c r="F41" i="21"/>
  <c r="F39" i="21"/>
  <c r="F38" i="21"/>
  <c r="E34" i="21"/>
  <c r="F33" i="21"/>
  <c r="F32" i="21"/>
  <c r="F31" i="21"/>
  <c r="F30" i="21"/>
  <c r="F29" i="21"/>
  <c r="F28" i="21"/>
  <c r="F27" i="21"/>
  <c r="F26" i="21"/>
  <c r="F25" i="21"/>
  <c r="F24" i="21"/>
  <c r="G3" i="21"/>
  <c r="F17" i="21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2" i="23"/>
  <c r="B122" i="22"/>
  <c r="C50" i="18" s="1"/>
  <c r="B110" i="22"/>
  <c r="C45" i="18" s="1"/>
  <c r="B98" i="22"/>
  <c r="C40" i="18" s="1"/>
  <c r="B86" i="22"/>
  <c r="C35" i="18" s="1"/>
  <c r="B74" i="22"/>
  <c r="C30" i="18" s="1"/>
  <c r="B62" i="22"/>
  <c r="C25" i="18" s="1"/>
  <c r="B50" i="22"/>
  <c r="C20" i="18" s="1"/>
  <c r="B38" i="22"/>
  <c r="C15" i="18" s="1"/>
  <c r="B26" i="22"/>
  <c r="C10" i="18" s="1"/>
  <c r="C56" i="18" s="1"/>
  <c r="B14" i="22"/>
  <c r="B3" i="22"/>
  <c r="D7" i="21"/>
  <c r="L3" i="18"/>
  <c r="F37" i="17"/>
  <c r="F17" i="19" s="1"/>
  <c r="G36" i="17"/>
  <c r="F36" i="17"/>
  <c r="D36" i="17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2" i="17"/>
  <c r="B125" i="26" l="1"/>
  <c r="C25" i="25"/>
  <c r="D11" i="24" s="1"/>
  <c r="C35" i="25"/>
  <c r="D13" i="24" s="1"/>
  <c r="C45" i="25"/>
  <c r="D15" i="24" s="1"/>
  <c r="C10" i="25"/>
  <c r="D8" i="24" s="1"/>
  <c r="C20" i="25"/>
  <c r="D10" i="24" s="1"/>
  <c r="C30" i="25"/>
  <c r="D12" i="24" s="1"/>
  <c r="C40" i="25"/>
  <c r="D14" i="24" s="1"/>
  <c r="B125" i="22"/>
  <c r="C15" i="25"/>
  <c r="F58" i="21"/>
  <c r="F34" i="21"/>
  <c r="D16" i="21"/>
  <c r="D14" i="21"/>
  <c r="D12" i="21"/>
  <c r="D10" i="21"/>
  <c r="D9" i="21"/>
  <c r="D11" i="21"/>
  <c r="D13" i="21"/>
  <c r="D15" i="21"/>
  <c r="D8" i="21"/>
  <c r="E17" i="21"/>
  <c r="E18" i="21" s="1"/>
  <c r="F18" i="21"/>
  <c r="G58" i="21"/>
  <c r="B122" i="16"/>
  <c r="B110" i="16"/>
  <c r="B98" i="16"/>
  <c r="B86" i="16"/>
  <c r="B74" i="16"/>
  <c r="B62" i="16"/>
  <c r="B50" i="16"/>
  <c r="B38" i="16"/>
  <c r="B26" i="16"/>
  <c r="B14" i="16"/>
  <c r="B125" i="16" s="1"/>
  <c r="B3" i="16"/>
  <c r="C56" i="25" l="1"/>
  <c r="D9" i="24"/>
  <c r="D18" i="24" s="1"/>
  <c r="C15" i="20"/>
  <c r="D18" i="21"/>
  <c r="C56" i="20"/>
  <c r="D16" i="19"/>
  <c r="D15" i="19"/>
  <c r="D14" i="19"/>
  <c r="D13" i="19"/>
  <c r="D12" i="19"/>
  <c r="D11" i="19"/>
  <c r="D10" i="19"/>
  <c r="D9" i="19"/>
  <c r="D8" i="19"/>
  <c r="D7" i="19"/>
  <c r="L3" i="20"/>
  <c r="G43" i="19" l="1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2" i="19"/>
  <c r="G41" i="19"/>
  <c r="G39" i="19"/>
  <c r="G38" i="19"/>
  <c r="G33" i="19"/>
  <c r="G32" i="19"/>
  <c r="G31" i="19"/>
  <c r="G30" i="19"/>
  <c r="G29" i="19"/>
  <c r="G28" i="19"/>
  <c r="G27" i="19"/>
  <c r="G26" i="19"/>
  <c r="G25" i="19"/>
  <c r="G24" i="19"/>
  <c r="F18" i="19"/>
  <c r="F56" i="19"/>
  <c r="F46" i="19"/>
  <c r="F26" i="19"/>
  <c r="E18" i="19"/>
  <c r="D18" i="19"/>
  <c r="E58" i="19"/>
  <c r="F57" i="19"/>
  <c r="F55" i="19"/>
  <c r="F54" i="19"/>
  <c r="F53" i="19"/>
  <c r="F52" i="19"/>
  <c r="F51" i="19"/>
  <c r="F50" i="19"/>
  <c r="F49" i="19"/>
  <c r="F48" i="19"/>
  <c r="F47" i="19"/>
  <c r="F45" i="19"/>
  <c r="F44" i="19"/>
  <c r="F42" i="19"/>
  <c r="F41" i="19"/>
  <c r="F39" i="19"/>
  <c r="F38" i="19"/>
  <c r="E34" i="19"/>
  <c r="F33" i="19"/>
  <c r="F32" i="19"/>
  <c r="F31" i="19"/>
  <c r="F30" i="19"/>
  <c r="F29" i="19"/>
  <c r="F28" i="19"/>
  <c r="F27" i="19"/>
  <c r="F25" i="19"/>
  <c r="F24" i="19"/>
  <c r="G3" i="19"/>
  <c r="F36" i="14"/>
  <c r="F37" i="14" s="1"/>
  <c r="F17" i="15" s="1"/>
  <c r="D36" i="14"/>
  <c r="F36" i="8"/>
  <c r="F37" i="8" s="1"/>
  <c r="D36" i="8"/>
  <c r="E17" i="11" s="1"/>
  <c r="C50" i="2"/>
  <c r="C45" i="2"/>
  <c r="C40" i="2"/>
  <c r="C35" i="2"/>
  <c r="C30" i="2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L3" i="13"/>
  <c r="E17" i="1" l="1"/>
  <c r="F58" i="19"/>
  <c r="F34" i="19"/>
  <c r="G58" i="19"/>
  <c r="E17" i="15"/>
  <c r="E18" i="1" l="1"/>
  <c r="E18" i="15"/>
  <c r="G39" i="15"/>
  <c r="G41" i="15"/>
  <c r="G42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38" i="15"/>
  <c r="G25" i="15"/>
  <c r="G26" i="15"/>
  <c r="G27" i="15"/>
  <c r="G28" i="15"/>
  <c r="G29" i="15"/>
  <c r="G30" i="15"/>
  <c r="G31" i="15"/>
  <c r="G32" i="15"/>
  <c r="G33" i="15"/>
  <c r="G24" i="15"/>
  <c r="F18" i="15"/>
  <c r="E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2" i="15"/>
  <c r="F41" i="15"/>
  <c r="F39" i="15"/>
  <c r="F38" i="15"/>
  <c r="E34" i="15"/>
  <c r="F33" i="15"/>
  <c r="F32" i="15"/>
  <c r="F31" i="15"/>
  <c r="F30" i="15"/>
  <c r="F29" i="15"/>
  <c r="F28" i="15"/>
  <c r="F27" i="15"/>
  <c r="F26" i="15"/>
  <c r="F25" i="15"/>
  <c r="F24" i="15"/>
  <c r="G3" i="15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2" i="14"/>
  <c r="G36" i="14" l="1"/>
  <c r="G58" i="15"/>
  <c r="F58" i="15"/>
  <c r="F34" i="15"/>
  <c r="B122" i="9"/>
  <c r="B110" i="9"/>
  <c r="B98" i="9"/>
  <c r="B86" i="9"/>
  <c r="B74" i="9"/>
  <c r="B62" i="9"/>
  <c r="B50" i="9"/>
  <c r="B38" i="9"/>
  <c r="B26" i="9"/>
  <c r="B14" i="9"/>
  <c r="B3" i="9"/>
  <c r="D8" i="15" l="1"/>
  <c r="D10" i="15"/>
  <c r="D12" i="15"/>
  <c r="D14" i="15"/>
  <c r="D16" i="15"/>
  <c r="D11" i="15"/>
  <c r="D13" i="15"/>
  <c r="D15" i="15"/>
  <c r="D9" i="15"/>
  <c r="B125" i="9"/>
  <c r="F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G39" i="11"/>
  <c r="G41" i="11"/>
  <c r="G43" i="11"/>
  <c r="G44" i="11"/>
  <c r="G45" i="11"/>
  <c r="G46" i="11"/>
  <c r="G47" i="11"/>
  <c r="G48" i="11"/>
  <c r="G49" i="11"/>
  <c r="G50" i="11"/>
  <c r="G51" i="11"/>
  <c r="G52" i="11"/>
  <c r="G38" i="11"/>
  <c r="F52" i="11"/>
  <c r="F51" i="11"/>
  <c r="F50" i="11"/>
  <c r="F49" i="11"/>
  <c r="F48" i="11"/>
  <c r="F47" i="11"/>
  <c r="F46" i="11"/>
  <c r="F45" i="11"/>
  <c r="F44" i="11"/>
  <c r="F43" i="11"/>
  <c r="F41" i="11"/>
  <c r="F39" i="11"/>
  <c r="F38" i="11"/>
  <c r="G3" i="11"/>
  <c r="G3" i="1"/>
  <c r="G51" i="1"/>
  <c r="G52" i="1"/>
  <c r="G53" i="1"/>
  <c r="F51" i="1"/>
  <c r="F52" i="1"/>
  <c r="F53" i="1"/>
  <c r="E58" i="1"/>
  <c r="G45" i="1"/>
  <c r="G46" i="1"/>
  <c r="G47" i="1"/>
  <c r="G48" i="1"/>
  <c r="G49" i="1"/>
  <c r="G50" i="1"/>
  <c r="G54" i="1"/>
  <c r="G55" i="1"/>
  <c r="G56" i="1"/>
  <c r="G57" i="1"/>
  <c r="F46" i="1"/>
  <c r="F47" i="1"/>
  <c r="F48" i="1"/>
  <c r="F49" i="1"/>
  <c r="F50" i="1"/>
  <c r="F54" i="1"/>
  <c r="F55" i="1"/>
  <c r="F56" i="1"/>
  <c r="F57" i="1"/>
  <c r="G39" i="1"/>
  <c r="G41" i="1"/>
  <c r="G42" i="1"/>
  <c r="G44" i="1"/>
  <c r="F39" i="1"/>
  <c r="F41" i="1"/>
  <c r="F42" i="1"/>
  <c r="F44" i="1"/>
  <c r="F45" i="1"/>
  <c r="F38" i="1"/>
  <c r="F58" i="11" l="1"/>
  <c r="G58" i="11"/>
  <c r="D7" i="15"/>
  <c r="D18" i="15" s="1"/>
  <c r="C56" i="13"/>
  <c r="F18" i="11"/>
  <c r="E18" i="11"/>
  <c r="F58" i="1"/>
  <c r="G38" i="1" l="1"/>
  <c r="G58" i="1" s="1"/>
  <c r="G35" i="8" l="1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36" i="8" s="1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" i="8"/>
  <c r="B122" i="7" l="1"/>
  <c r="B110" i="7"/>
  <c r="B98" i="7"/>
  <c r="B86" i="7"/>
  <c r="B74" i="7"/>
  <c r="B62" i="7"/>
  <c r="B50" i="7"/>
  <c r="B38" i="7"/>
  <c r="B26" i="7"/>
  <c r="B14" i="7"/>
  <c r="B3" i="7"/>
  <c r="D11" i="11" l="1"/>
  <c r="D8" i="11"/>
  <c r="D7" i="11"/>
  <c r="D10" i="11"/>
  <c r="B125" i="7"/>
  <c r="L3" i="6"/>
  <c r="D14" i="11" l="1"/>
  <c r="D15" i="11"/>
  <c r="C56" i="6"/>
  <c r="D18" i="11"/>
  <c r="C25" i="2" l="1"/>
  <c r="C20" i="2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" i="4"/>
  <c r="G36" i="4" l="1"/>
  <c r="B122" i="3"/>
  <c r="B110" i="3"/>
  <c r="B98" i="3"/>
  <c r="B86" i="3"/>
  <c r="B74" i="3"/>
  <c r="B62" i="3"/>
  <c r="B50" i="3"/>
  <c r="B38" i="3"/>
  <c r="B26" i="3"/>
  <c r="B14" i="3"/>
  <c r="B3" i="3"/>
  <c r="C15" i="2" l="1"/>
  <c r="C10" i="2"/>
  <c r="B125" i="3"/>
  <c r="C5" i="2"/>
  <c r="L3" i="2"/>
  <c r="L15" i="2" l="1"/>
  <c r="B15" i="6" s="1"/>
  <c r="A19" i="6" s="1"/>
  <c r="L35" i="2"/>
  <c r="B35" i="6" s="1"/>
  <c r="A39" i="6" s="1"/>
  <c r="L25" i="2"/>
  <c r="B25" i="6" s="1"/>
  <c r="A29" i="6" s="1"/>
  <c r="L45" i="2"/>
  <c r="B45" i="6" s="1"/>
  <c r="A49" i="6" s="1"/>
  <c r="C56" i="2"/>
  <c r="L10" i="2"/>
  <c r="B10" i="6" s="1"/>
  <c r="A14" i="6" s="1"/>
  <c r="L20" i="2"/>
  <c r="B20" i="6" s="1"/>
  <c r="A24" i="6" s="1"/>
  <c r="L30" i="2"/>
  <c r="B30" i="6" s="1"/>
  <c r="A34" i="6" s="1"/>
  <c r="L40" i="2"/>
  <c r="B40" i="6" s="1"/>
  <c r="A44" i="6" s="1"/>
  <c r="L50" i="2"/>
  <c r="B50" i="6" s="1"/>
  <c r="A54" i="6" s="1"/>
  <c r="G11" i="11" l="1"/>
  <c r="C11" i="15" s="1"/>
  <c r="L25" i="6"/>
  <c r="B25" i="13" s="1"/>
  <c r="A29" i="13" s="1"/>
  <c r="G10" i="11"/>
  <c r="C10" i="15" s="1"/>
  <c r="L20" i="6"/>
  <c r="B20" i="13" s="1"/>
  <c r="A24" i="13" s="1"/>
  <c r="G9" i="11"/>
  <c r="C9" i="15" s="1"/>
  <c r="L15" i="6"/>
  <c r="B15" i="13" s="1"/>
  <c r="A19" i="13" s="1"/>
  <c r="G8" i="11"/>
  <c r="C8" i="15" s="1"/>
  <c r="L10" i="6"/>
  <c r="B10" i="13" s="1"/>
  <c r="A14" i="13" s="1"/>
  <c r="G16" i="11"/>
  <c r="C16" i="15" s="1"/>
  <c r="L50" i="6"/>
  <c r="B50" i="13" s="1"/>
  <c r="A54" i="13" s="1"/>
  <c r="G15" i="11"/>
  <c r="C15" i="15" s="1"/>
  <c r="L45" i="6"/>
  <c r="B45" i="13" s="1"/>
  <c r="A49" i="13" s="1"/>
  <c r="G14" i="11"/>
  <c r="C14" i="15" s="1"/>
  <c r="L40" i="6"/>
  <c r="B40" i="13" s="1"/>
  <c r="A44" i="13" s="1"/>
  <c r="G13" i="11"/>
  <c r="C13" i="15" s="1"/>
  <c r="L35" i="6"/>
  <c r="B35" i="13" s="1"/>
  <c r="A39" i="13" s="1"/>
  <c r="G12" i="11"/>
  <c r="C12" i="15" s="1"/>
  <c r="L30" i="6"/>
  <c r="B30" i="13" s="1"/>
  <c r="A34" i="13" s="1"/>
  <c r="G14" i="15" l="1"/>
  <c r="C14" i="19" s="1"/>
  <c r="L40" i="13"/>
  <c r="B40" i="20" s="1"/>
  <c r="A44" i="20" s="1"/>
  <c r="G13" i="15"/>
  <c r="C13" i="19" s="1"/>
  <c r="L35" i="13"/>
  <c r="B35" i="20" s="1"/>
  <c r="A39" i="20" s="1"/>
  <c r="L50" i="13"/>
  <c r="B50" i="20" s="1"/>
  <c r="A54" i="20" s="1"/>
  <c r="G16" i="15"/>
  <c r="C16" i="19" s="1"/>
  <c r="L45" i="13"/>
  <c r="B45" i="20" s="1"/>
  <c r="A49" i="20" s="1"/>
  <c r="G15" i="15"/>
  <c r="C15" i="19" s="1"/>
  <c r="L50" i="20" l="1"/>
  <c r="B50" i="18" s="1"/>
  <c r="A54" i="18" s="1"/>
  <c r="G16" i="19"/>
  <c r="C16" i="21" s="1"/>
  <c r="L45" i="20"/>
  <c r="B45" i="18" s="1"/>
  <c r="A49" i="18" s="1"/>
  <c r="G15" i="19"/>
  <c r="C15" i="21" s="1"/>
  <c r="L40" i="20"/>
  <c r="B40" i="18" s="1"/>
  <c r="A44" i="18" s="1"/>
  <c r="G14" i="19"/>
  <c r="C14" i="21" s="1"/>
  <c r="L35" i="20"/>
  <c r="B35" i="18" s="1"/>
  <c r="A39" i="18" s="1"/>
  <c r="G13" i="19"/>
  <c r="C13" i="21" s="1"/>
  <c r="L30" i="13"/>
  <c r="B30" i="20" s="1"/>
  <c r="A34" i="20" s="1"/>
  <c r="G12" i="15"/>
  <c r="C12" i="19" s="1"/>
  <c r="G10" i="15"/>
  <c r="C10" i="19" s="1"/>
  <c r="L20" i="13"/>
  <c r="B20" i="20" s="1"/>
  <c r="A24" i="20" s="1"/>
  <c r="L25" i="13"/>
  <c r="B25" i="20" s="1"/>
  <c r="A29" i="20" s="1"/>
  <c r="G11" i="15"/>
  <c r="C11" i="19" s="1"/>
  <c r="G16" i="21" l="1"/>
  <c r="C16" i="24" s="1"/>
  <c r="L50" i="18"/>
  <c r="B50" i="25" s="1"/>
  <c r="A54" i="25" s="1"/>
  <c r="L45" i="18"/>
  <c r="B45" i="25" s="1"/>
  <c r="A49" i="25" s="1"/>
  <c r="G15" i="21"/>
  <c r="C15" i="24" s="1"/>
  <c r="G14" i="21"/>
  <c r="C14" i="24" s="1"/>
  <c r="L40" i="18"/>
  <c r="B40" i="25" s="1"/>
  <c r="A44" i="25" s="1"/>
  <c r="L35" i="18"/>
  <c r="B35" i="25" s="1"/>
  <c r="A39" i="25" s="1"/>
  <c r="G13" i="21"/>
  <c r="C13" i="24" s="1"/>
  <c r="G12" i="19"/>
  <c r="C12" i="21" s="1"/>
  <c r="L30" i="20"/>
  <c r="B30" i="18" s="1"/>
  <c r="A34" i="18" s="1"/>
  <c r="G11" i="19"/>
  <c r="C11" i="21" s="1"/>
  <c r="L25" i="20"/>
  <c r="B25" i="18" s="1"/>
  <c r="A29" i="18" s="1"/>
  <c r="G10" i="19"/>
  <c r="C10" i="21" s="1"/>
  <c r="L20" i="20"/>
  <c r="B20" i="18" s="1"/>
  <c r="A24" i="18" s="1"/>
  <c r="G8" i="15"/>
  <c r="C8" i="19" s="1"/>
  <c r="L10" i="13"/>
  <c r="B10" i="20" s="1"/>
  <c r="A14" i="20" s="1"/>
  <c r="G16" i="24" l="1"/>
  <c r="C16" i="28" s="1"/>
  <c r="L50" i="25"/>
  <c r="B50" i="29" s="1"/>
  <c r="A54" i="29" s="1"/>
  <c r="G15" i="24"/>
  <c r="C15" i="28" s="1"/>
  <c r="L45" i="25"/>
  <c r="B45" i="29" s="1"/>
  <c r="A49" i="29" s="1"/>
  <c r="G14" i="24"/>
  <c r="C14" i="28" s="1"/>
  <c r="L40" i="25"/>
  <c r="B40" i="29" s="1"/>
  <c r="A44" i="29" s="1"/>
  <c r="G13" i="24"/>
  <c r="C13" i="28" s="1"/>
  <c r="L35" i="25"/>
  <c r="B35" i="29" s="1"/>
  <c r="A39" i="29" s="1"/>
  <c r="G12" i="21"/>
  <c r="C12" i="24" s="1"/>
  <c r="L30" i="18"/>
  <c r="B30" i="25" s="1"/>
  <c r="A34" i="25" s="1"/>
  <c r="L25" i="18"/>
  <c r="B25" i="25" s="1"/>
  <c r="A29" i="25" s="1"/>
  <c r="G11" i="21"/>
  <c r="C11" i="24" s="1"/>
  <c r="G10" i="21"/>
  <c r="C10" i="24" s="1"/>
  <c r="L20" i="18"/>
  <c r="B20" i="25" s="1"/>
  <c r="A24" i="25" s="1"/>
  <c r="G8" i="19"/>
  <c r="C8" i="21" s="1"/>
  <c r="L10" i="20"/>
  <c r="B10" i="18" s="1"/>
  <c r="A14" i="18" s="1"/>
  <c r="G9" i="15"/>
  <c r="C9" i="19" s="1"/>
  <c r="L15" i="13"/>
  <c r="G16" i="28" l="1"/>
  <c r="C16" i="32" s="1"/>
  <c r="L50" i="29"/>
  <c r="B50" i="33" s="1"/>
  <c r="A54" i="33" s="1"/>
  <c r="G15" i="28"/>
  <c r="C15" i="32" s="1"/>
  <c r="L45" i="29"/>
  <c r="B45" i="33" s="1"/>
  <c r="A49" i="33" s="1"/>
  <c r="G14" i="28"/>
  <c r="C14" i="32" s="1"/>
  <c r="L40" i="29"/>
  <c r="B40" i="33" s="1"/>
  <c r="A44" i="33" s="1"/>
  <c r="G13" i="28"/>
  <c r="C13" i="32" s="1"/>
  <c r="L35" i="29"/>
  <c r="B35" i="33" s="1"/>
  <c r="A39" i="33" s="1"/>
  <c r="G12" i="24"/>
  <c r="C12" i="28" s="1"/>
  <c r="L30" i="25"/>
  <c r="B30" i="29" s="1"/>
  <c r="A34" i="29" s="1"/>
  <c r="G11" i="24"/>
  <c r="C11" i="28" s="1"/>
  <c r="L25" i="25"/>
  <c r="B25" i="29" s="1"/>
  <c r="A29" i="29" s="1"/>
  <c r="G10" i="24"/>
  <c r="C10" i="28" s="1"/>
  <c r="L20" i="25"/>
  <c r="B20" i="29" s="1"/>
  <c r="A24" i="29" s="1"/>
  <c r="B15" i="20"/>
  <c r="A19" i="20" s="1"/>
  <c r="G8" i="21"/>
  <c r="C8" i="24" s="1"/>
  <c r="L10" i="18"/>
  <c r="B10" i="25" s="1"/>
  <c r="A14" i="25" s="1"/>
  <c r="G16" i="32" l="1"/>
  <c r="C16" i="36" s="1"/>
  <c r="L50" i="33"/>
  <c r="B50" i="37" s="1"/>
  <c r="A54" i="37" s="1"/>
  <c r="G15" i="32"/>
  <c r="C15" i="36" s="1"/>
  <c r="L45" i="33"/>
  <c r="B45" i="37" s="1"/>
  <c r="A49" i="37" s="1"/>
  <c r="G14" i="32"/>
  <c r="C14" i="36" s="1"/>
  <c r="L40" i="33"/>
  <c r="B40" i="37" s="1"/>
  <c r="A44" i="37" s="1"/>
  <c r="G13" i="32"/>
  <c r="C13" i="36" s="1"/>
  <c r="L35" i="33"/>
  <c r="B35" i="37" s="1"/>
  <c r="A39" i="37" s="1"/>
  <c r="G12" i="28"/>
  <c r="C12" i="32" s="1"/>
  <c r="L30" i="29"/>
  <c r="B30" i="33" s="1"/>
  <c r="A34" i="33" s="1"/>
  <c r="G11" i="28"/>
  <c r="C11" i="32" s="1"/>
  <c r="L25" i="29"/>
  <c r="B25" i="33" s="1"/>
  <c r="A29" i="33" s="1"/>
  <c r="G10" i="28"/>
  <c r="C10" i="32" s="1"/>
  <c r="L20" i="29"/>
  <c r="B20" i="33" s="1"/>
  <c r="A24" i="33" s="1"/>
  <c r="G9" i="19"/>
  <c r="C9" i="21" s="1"/>
  <c r="L15" i="20"/>
  <c r="G8" i="24"/>
  <c r="C8" i="28" s="1"/>
  <c r="L10" i="25"/>
  <c r="B10" i="29" s="1"/>
  <c r="A14" i="29" s="1"/>
  <c r="G16" i="36" l="1"/>
  <c r="C16" i="40" s="1"/>
  <c r="L50" i="37"/>
  <c r="B50" i="41" s="1"/>
  <c r="A54" i="41" s="1"/>
  <c r="G15" i="36"/>
  <c r="C15" i="40" s="1"/>
  <c r="L45" i="37"/>
  <c r="B45" i="41" s="1"/>
  <c r="A49" i="41" s="1"/>
  <c r="G14" i="36"/>
  <c r="C14" i="40" s="1"/>
  <c r="L40" i="37"/>
  <c r="B40" i="41" s="1"/>
  <c r="A44" i="41" s="1"/>
  <c r="G13" i="36"/>
  <c r="C13" i="40" s="1"/>
  <c r="L35" i="37"/>
  <c r="B35" i="41" s="1"/>
  <c r="A39" i="41" s="1"/>
  <c r="G12" i="32"/>
  <c r="C12" i="36" s="1"/>
  <c r="L30" i="33"/>
  <c r="B30" i="37" s="1"/>
  <c r="A34" i="37" s="1"/>
  <c r="G11" i="32"/>
  <c r="C11" i="36" s="1"/>
  <c r="L25" i="33"/>
  <c r="B25" i="37" s="1"/>
  <c r="A29" i="37" s="1"/>
  <c r="G10" i="32"/>
  <c r="C10" i="36" s="1"/>
  <c r="L20" i="33"/>
  <c r="B20" i="37" s="1"/>
  <c r="A24" i="37" s="1"/>
  <c r="B15" i="18"/>
  <c r="A19" i="18" s="1"/>
  <c r="G8" i="28"/>
  <c r="C8" i="32" s="1"/>
  <c r="L10" i="29"/>
  <c r="B10" i="33" s="1"/>
  <c r="A14" i="33" s="1"/>
  <c r="G16" i="40" l="1"/>
  <c r="C16" i="44" s="1"/>
  <c r="L50" i="41"/>
  <c r="B50" i="45" s="1"/>
  <c r="A54" i="45" s="1"/>
  <c r="G15" i="40"/>
  <c r="C15" i="44" s="1"/>
  <c r="L45" i="41"/>
  <c r="B45" i="45" s="1"/>
  <c r="A49" i="45" s="1"/>
  <c r="G14" i="40"/>
  <c r="C14" i="44" s="1"/>
  <c r="L40" i="41"/>
  <c r="B40" i="45" s="1"/>
  <c r="A44" i="45" s="1"/>
  <c r="G13" i="40"/>
  <c r="C13" i="44" s="1"/>
  <c r="L35" i="41"/>
  <c r="B35" i="45" s="1"/>
  <c r="A39" i="45" s="1"/>
  <c r="G12" i="36"/>
  <c r="C12" i="40" s="1"/>
  <c r="L30" i="37"/>
  <c r="B30" i="41" s="1"/>
  <c r="A34" i="41" s="1"/>
  <c r="G11" i="36"/>
  <c r="C11" i="40" s="1"/>
  <c r="L25" i="37"/>
  <c r="B25" i="41" s="1"/>
  <c r="A29" i="41" s="1"/>
  <c r="G10" i="36"/>
  <c r="C10" i="40" s="1"/>
  <c r="L20" i="37"/>
  <c r="B20" i="41" s="1"/>
  <c r="A24" i="41" s="1"/>
  <c r="L15" i="18"/>
  <c r="G9" i="21"/>
  <c r="C9" i="24" s="1"/>
  <c r="G8" i="32"/>
  <c r="C8" i="36" s="1"/>
  <c r="L10" i="33"/>
  <c r="B10" i="37" s="1"/>
  <c r="A14" i="37" s="1"/>
  <c r="G16" i="44" l="1"/>
  <c r="L50" i="45"/>
  <c r="G15" i="44"/>
  <c r="L45" i="45"/>
  <c r="G14" i="44"/>
  <c r="L40" i="45"/>
  <c r="G13" i="44"/>
  <c r="L35" i="45"/>
  <c r="G12" i="40"/>
  <c r="C12" i="44" s="1"/>
  <c r="L30" i="41"/>
  <c r="B30" i="45" s="1"/>
  <c r="A34" i="45" s="1"/>
  <c r="G11" i="40"/>
  <c r="C11" i="44" s="1"/>
  <c r="L25" i="41"/>
  <c r="B25" i="45" s="1"/>
  <c r="A29" i="45" s="1"/>
  <c r="G10" i="40"/>
  <c r="C10" i="44" s="1"/>
  <c r="L20" i="41"/>
  <c r="B20" i="45" s="1"/>
  <c r="A24" i="45" s="1"/>
  <c r="B15" i="25"/>
  <c r="A19" i="25" s="1"/>
  <c r="G8" i="36"/>
  <c r="C8" i="40" s="1"/>
  <c r="L10" i="37"/>
  <c r="B10" i="41" s="1"/>
  <c r="A14" i="41" s="1"/>
  <c r="G12" i="44" l="1"/>
  <c r="L30" i="45"/>
  <c r="G11" i="44"/>
  <c r="L25" i="45"/>
  <c r="G10" i="44"/>
  <c r="L20" i="45"/>
  <c r="G9" i="24"/>
  <c r="C9" i="28" s="1"/>
  <c r="L15" i="25"/>
  <c r="G8" i="40"/>
  <c r="C8" i="44" s="1"/>
  <c r="L10" i="41"/>
  <c r="B10" i="45" s="1"/>
  <c r="A14" i="45" s="1"/>
  <c r="B15" i="29" l="1"/>
  <c r="A19" i="29" s="1"/>
  <c r="G8" i="44"/>
  <c r="L10" i="45"/>
  <c r="G9" i="28" l="1"/>
  <c r="C9" i="32" s="1"/>
  <c r="L15" i="29"/>
  <c r="B15" i="33" l="1"/>
  <c r="A19" i="33" s="1"/>
  <c r="G9" i="32" l="1"/>
  <c r="C9" i="36" s="1"/>
  <c r="L15" i="33"/>
  <c r="B15" i="37" l="1"/>
  <c r="A19" i="37" s="1"/>
  <c r="G9" i="36" l="1"/>
  <c r="C9" i="40" s="1"/>
  <c r="L15" i="37"/>
  <c r="B15" i="41" l="1"/>
  <c r="A19" i="41" s="1"/>
  <c r="G9" i="40" l="1"/>
  <c r="C9" i="44" s="1"/>
  <c r="L15" i="41"/>
  <c r="B15" i="45" l="1"/>
  <c r="A19" i="45" s="1"/>
  <c r="G9" i="44" l="1"/>
  <c r="L15" i="45"/>
  <c r="G17" i="1" l="1"/>
  <c r="D4" i="8" l="1"/>
  <c r="L55" i="2"/>
  <c r="B55" i="6"/>
  <c r="L56" i="49"/>
  <c r="G17" i="11" l="1"/>
  <c r="D37" i="8"/>
  <c r="G37" i="8" s="1"/>
  <c r="C17" i="15" s="1"/>
  <c r="C18" i="48" l="1"/>
  <c r="B55" i="13"/>
  <c r="D4" i="14"/>
  <c r="L55" i="6"/>
  <c r="G18" i="48" l="1"/>
  <c r="G34" i="48" s="1"/>
  <c r="G59" i="48" s="1"/>
  <c r="G17" i="15"/>
  <c r="D37" i="14"/>
  <c r="G37" i="14" s="1"/>
  <c r="C17" i="19" s="1"/>
  <c r="D4" i="17" l="1"/>
  <c r="B55" i="20"/>
  <c r="L55" i="13"/>
  <c r="D37" i="17" l="1"/>
  <c r="G37" i="17" s="1"/>
  <c r="C17" i="21" s="1"/>
  <c r="G17" i="19"/>
  <c r="D4" i="23" l="1"/>
  <c r="B55" i="18"/>
  <c r="L55" i="20"/>
  <c r="G17" i="21" l="1"/>
  <c r="D37" i="23"/>
  <c r="G37" i="23" s="1"/>
  <c r="C17" i="24" s="1"/>
  <c r="B55" i="25" l="1"/>
  <c r="D4" i="27"/>
  <c r="D37" i="27" s="1"/>
  <c r="G37" i="27" s="1"/>
  <c r="C17" i="28" s="1"/>
  <c r="L55" i="18"/>
  <c r="G17" i="24" l="1"/>
  <c r="D4" i="31" l="1"/>
  <c r="L55" i="25"/>
  <c r="B55" i="29"/>
  <c r="G17" i="28" l="1"/>
  <c r="D37" i="31"/>
  <c r="G37" i="31" s="1"/>
  <c r="C17" i="32" s="1"/>
  <c r="D4" i="35" l="1"/>
  <c r="D37" i="35" s="1"/>
  <c r="G37" i="35" s="1"/>
  <c r="C17" i="36" s="1"/>
  <c r="B55" i="33"/>
  <c r="L55" i="29"/>
  <c r="G17" i="32" l="1"/>
  <c r="D4" i="39" l="1"/>
  <c r="D37" i="39" s="1"/>
  <c r="G37" i="39" s="1"/>
  <c r="C17" i="40" s="1"/>
  <c r="B55" i="37"/>
  <c r="L55" i="33"/>
  <c r="G17" i="36" l="1"/>
  <c r="B55" i="41" l="1"/>
  <c r="L55" i="37"/>
  <c r="D4" i="43"/>
  <c r="D37" i="43" s="1"/>
  <c r="G37" i="43" s="1"/>
  <c r="C17" i="44" s="1"/>
  <c r="G17" i="40" l="1"/>
  <c r="D4" i="47" l="1"/>
  <c r="D37" i="47" s="1"/>
  <c r="G37" i="47" s="1"/>
  <c r="L55" i="41"/>
  <c r="B55" i="45"/>
  <c r="G17" i="44" l="1"/>
  <c r="L55" i="45"/>
  <c r="G7" i="1"/>
  <c r="C7" i="11" s="1"/>
  <c r="B56" i="2"/>
  <c r="L5" i="2"/>
  <c r="B5" i="6" s="1"/>
  <c r="A9" i="6" s="1"/>
  <c r="L56" i="2" l="1"/>
  <c r="L5" i="6"/>
  <c r="B56" i="6"/>
  <c r="C18" i="1"/>
  <c r="G18" i="1" l="1"/>
  <c r="G34" i="1" s="1"/>
  <c r="G59" i="1" s="1"/>
  <c r="C18" i="11"/>
  <c r="G23" i="11" s="1"/>
  <c r="G7" i="11"/>
  <c r="C7" i="15" s="1"/>
  <c r="B5" i="13"/>
  <c r="A9" i="13" s="1"/>
  <c r="L56" i="6"/>
  <c r="G18" i="11" l="1"/>
  <c r="G34" i="11" s="1"/>
  <c r="G59" i="11" s="1"/>
  <c r="L5" i="13"/>
  <c r="B56" i="13"/>
  <c r="B5" i="20" l="1"/>
  <c r="A9" i="20" s="1"/>
  <c r="L56" i="13"/>
  <c r="C18" i="15"/>
  <c r="G23" i="15" s="1"/>
  <c r="G7" i="15"/>
  <c r="C7" i="19" s="1"/>
  <c r="G18" i="15" l="1"/>
  <c r="G34" i="15" s="1"/>
  <c r="G59" i="15" s="1"/>
  <c r="L5" i="20"/>
  <c r="B56" i="20"/>
  <c r="B5" i="18" l="1"/>
  <c r="A9" i="18" s="1"/>
  <c r="L56" i="20"/>
  <c r="C18" i="19"/>
  <c r="G23" i="19" s="1"/>
  <c r="G7" i="19"/>
  <c r="C7" i="21" s="1"/>
  <c r="G18" i="19" l="1"/>
  <c r="G34" i="19" s="1"/>
  <c r="G59" i="19" s="1"/>
  <c r="L5" i="18"/>
  <c r="B56" i="18"/>
  <c r="B5" i="25" l="1"/>
  <c r="A9" i="25" s="1"/>
  <c r="L56" i="18"/>
  <c r="G7" i="21"/>
  <c r="C7" i="24" s="1"/>
  <c r="C18" i="21"/>
  <c r="G23" i="21" s="1"/>
  <c r="G18" i="21" l="1"/>
  <c r="G34" i="21" s="1"/>
  <c r="G59" i="21" s="1"/>
  <c r="L5" i="25"/>
  <c r="B56" i="25"/>
  <c r="B5" i="29" l="1"/>
  <c r="A9" i="29" s="1"/>
  <c r="L56" i="25"/>
  <c r="C18" i="24"/>
  <c r="G23" i="24" s="1"/>
  <c r="G7" i="24"/>
  <c r="C7" i="28" s="1"/>
  <c r="G18" i="24" l="1"/>
  <c r="G34" i="24" s="1"/>
  <c r="G59" i="24" s="1"/>
  <c r="L5" i="29"/>
  <c r="B56" i="29"/>
  <c r="B5" i="33" l="1"/>
  <c r="A9" i="33" s="1"/>
  <c r="L56" i="29"/>
  <c r="C18" i="28"/>
  <c r="G23" i="28" s="1"/>
  <c r="G7" i="28"/>
  <c r="C7" i="32" s="1"/>
  <c r="G18" i="28" l="1"/>
  <c r="G34" i="28" s="1"/>
  <c r="G59" i="28" s="1"/>
  <c r="L5" i="33"/>
  <c r="B56" i="33"/>
  <c r="L56" i="33" l="1"/>
  <c r="B5" i="37"/>
  <c r="A9" i="37" s="1"/>
  <c r="C18" i="32"/>
  <c r="G23" i="32" s="1"/>
  <c r="G7" i="32"/>
  <c r="C7" i="36" s="1"/>
  <c r="G18" i="32" l="1"/>
  <c r="G34" i="32" s="1"/>
  <c r="G59" i="32" s="1"/>
  <c r="L5" i="37"/>
  <c r="B56" i="37"/>
  <c r="B5" i="41" l="1"/>
  <c r="A9" i="41" s="1"/>
  <c r="L56" i="37"/>
  <c r="G7" i="36"/>
  <c r="C7" i="40" s="1"/>
  <c r="C18" i="36"/>
  <c r="G23" i="36" s="1"/>
  <c r="G18" i="36" l="1"/>
  <c r="G34" i="36" s="1"/>
  <c r="G59" i="36" s="1"/>
  <c r="L5" i="41"/>
  <c r="B56" i="41"/>
  <c r="C18" i="40" l="1"/>
  <c r="G23" i="40" s="1"/>
  <c r="G7" i="40"/>
  <c r="C7" i="44" s="1"/>
  <c r="L56" i="41"/>
  <c r="B5" i="45"/>
  <c r="A9" i="45" s="1"/>
  <c r="G18" i="40" l="1"/>
  <c r="G34" i="40" s="1"/>
  <c r="G59" i="40" s="1"/>
  <c r="B56" i="45"/>
  <c r="L5" i="45"/>
  <c r="L56" i="45" s="1"/>
  <c r="G7" i="44" l="1"/>
  <c r="C18" i="44"/>
  <c r="G23" i="44" s="1"/>
  <c r="G18" i="44" l="1"/>
  <c r="G34" i="44" s="1"/>
  <c r="G59" i="44" s="1"/>
</calcChain>
</file>

<file path=xl/sharedStrings.xml><?xml version="1.0" encoding="utf-8"?>
<sst xmlns="http://schemas.openxmlformats.org/spreadsheetml/2006/main" count="2143" uniqueCount="255">
  <si>
    <t>統合家計簿　2021年02月分</t>
    <rPh sb="0" eb="2">
      <t>トウゴウ</t>
    </rPh>
    <rPh sb="2" eb="5">
      <t>カケ</t>
    </rPh>
    <phoneticPr fontId="2"/>
  </si>
  <si>
    <t>繰越金合計額</t>
    <rPh sb="0" eb="3">
      <t>クリコシキン</t>
    </rPh>
    <rPh sb="3" eb="5">
      <t>ゴウケイ</t>
    </rPh>
    <rPh sb="5" eb="6">
      <t>ガク</t>
    </rPh>
    <phoneticPr fontId="3"/>
  </si>
  <si>
    <t>Copyright © 2020 ライフプチエ｜生活プチ百科 All Rights Reserved.</t>
  </si>
  <si>
    <t>入金予定額</t>
    <rPh sb="0" eb="2">
      <t>ニュウキン</t>
    </rPh>
    <rPh sb="2" eb="4">
      <t>ヨテイ</t>
    </rPh>
    <rPh sb="4" eb="5">
      <t>ガク</t>
    </rPh>
    <phoneticPr fontId="2"/>
  </si>
  <si>
    <t>次月繰越金</t>
    <rPh sb="0" eb="2">
      <t>ジゲツ</t>
    </rPh>
    <rPh sb="2" eb="5">
      <t>クリコシキン</t>
    </rPh>
    <phoneticPr fontId="2"/>
  </si>
  <si>
    <t>期間：02/01～02/28</t>
    <rPh sb="0" eb="2">
      <t>キカン</t>
    </rPh>
    <phoneticPr fontId="3"/>
  </si>
  <si>
    <t>次月繰越金額は、毎月末 or 次月初に確定の事</t>
    <rPh sb="0" eb="2">
      <t>ジゲツ</t>
    </rPh>
    <rPh sb="2" eb="5">
      <t>ク</t>
    </rPh>
    <rPh sb="5" eb="6">
      <t>ガク</t>
    </rPh>
    <rPh sb="10" eb="11">
      <t>マツ</t>
    </rPh>
    <rPh sb="15" eb="16">
      <t>ジ</t>
    </rPh>
    <rPh sb="16" eb="18">
      <t>ゲッショ</t>
    </rPh>
    <phoneticPr fontId="3"/>
  </si>
  <si>
    <t>本日は</t>
    <rPh sb="0" eb="2">
      <t>ホンジツ</t>
    </rPh>
    <phoneticPr fontId="2"/>
  </si>
  <si>
    <t>前月繰越金</t>
    <rPh sb="0" eb="2">
      <t>ゼンゲツ</t>
    </rPh>
    <rPh sb="2" eb="4">
      <t>クリコシ</t>
    </rPh>
    <rPh sb="4" eb="5">
      <t>キン</t>
    </rPh>
    <phoneticPr fontId="2"/>
  </si>
  <si>
    <t>出金予定額</t>
    <rPh sb="0" eb="2">
      <t>シュッキン</t>
    </rPh>
    <rPh sb="2" eb="4">
      <t>ヨテイ</t>
    </rPh>
    <rPh sb="4" eb="5">
      <t>ガク</t>
    </rPh>
    <phoneticPr fontId="2"/>
  </si>
  <si>
    <t>Copyright © 2021 ライフプチエ｜生活プチ百科 All Rights Reserved.</t>
    <phoneticPr fontId="2"/>
  </si>
  <si>
    <r>
      <rPr>
        <b/>
        <sz val="11"/>
        <rFont val="ＭＳ Ｐゴシック"/>
        <family val="3"/>
        <charset val="128"/>
      </rPr>
      <t>繰越金引落差額　</t>
    </r>
    <r>
      <rPr>
        <b/>
        <sz val="11"/>
        <color rgb="FFFF0000"/>
        <rFont val="ＭＳ Ｐゴシック"/>
        <family val="3"/>
        <charset val="128"/>
      </rPr>
      <t>がマイナス（赤色）の場合は、口座の前月繰越金だけでは不足しますのでご注意下さい。</t>
    </r>
    <rPh sb="0" eb="3">
      <t>クリコ</t>
    </rPh>
    <rPh sb="3" eb="5">
      <t>ヒキオトシ</t>
    </rPh>
    <rPh sb="5" eb="7">
      <t>サガク</t>
    </rPh>
    <rPh sb="14" eb="16">
      <t>アカイロ</t>
    </rPh>
    <rPh sb="18" eb="20">
      <t>バアイ</t>
    </rPh>
    <rPh sb="22" eb="24">
      <t>コウザ</t>
    </rPh>
    <rPh sb="25" eb="27">
      <t>ゼンゲツ</t>
    </rPh>
    <rPh sb="27" eb="30">
      <t>クリコシキン</t>
    </rPh>
    <rPh sb="34" eb="36">
      <t>フソク</t>
    </rPh>
    <rPh sb="42" eb="44">
      <t>チュウイ</t>
    </rPh>
    <rPh sb="44" eb="45">
      <t>クダ</t>
    </rPh>
    <phoneticPr fontId="2"/>
  </si>
  <si>
    <t>銀行名</t>
    <rPh sb="0" eb="3">
      <t>ギンコウメイ</t>
    </rPh>
    <phoneticPr fontId="3"/>
  </si>
  <si>
    <t>前月繰越金</t>
    <rPh sb="0" eb="2">
      <t>ゼンゲツ</t>
    </rPh>
    <rPh sb="2" eb="5">
      <t>クリコシキン</t>
    </rPh>
    <phoneticPr fontId="3"/>
  </si>
  <si>
    <t>今月自動　　引落金額</t>
    <rPh sb="0" eb="2">
      <t>コンゲツ</t>
    </rPh>
    <rPh sb="2" eb="4">
      <t>ジドウ</t>
    </rPh>
    <rPh sb="6" eb="8">
      <t>ヒキオトシ</t>
    </rPh>
    <rPh sb="8" eb="10">
      <t>キンガク</t>
    </rPh>
    <phoneticPr fontId="3"/>
  </si>
  <si>
    <t>自動引落内容</t>
    <rPh sb="0" eb="2">
      <t>ジドウ</t>
    </rPh>
    <rPh sb="2" eb="4">
      <t>ヒキオト</t>
    </rPh>
    <rPh sb="4" eb="5">
      <t>ナイ</t>
    </rPh>
    <rPh sb="5" eb="6">
      <t>カタチ</t>
    </rPh>
    <phoneticPr fontId="3"/>
  </si>
  <si>
    <t>引落日</t>
    <rPh sb="0" eb="2">
      <t>ヒキオトシ</t>
    </rPh>
    <rPh sb="2" eb="3">
      <t>ビ</t>
    </rPh>
    <phoneticPr fontId="3"/>
  </si>
  <si>
    <t>入　金　　　予定額</t>
    <rPh sb="0" eb="1">
      <t>ニュウ</t>
    </rPh>
    <rPh sb="6" eb="8">
      <t>ヨテイ</t>
    </rPh>
    <rPh sb="8" eb="9">
      <t>ガク</t>
    </rPh>
    <phoneticPr fontId="3"/>
  </si>
  <si>
    <t>入金内容明細</t>
    <rPh sb="0" eb="2">
      <t>ニュウキン</t>
    </rPh>
    <rPh sb="2" eb="3">
      <t>ウチ</t>
    </rPh>
    <rPh sb="3" eb="4">
      <t>カタチ</t>
    </rPh>
    <rPh sb="4" eb="6">
      <t>メイサイ</t>
    </rPh>
    <phoneticPr fontId="3"/>
  </si>
  <si>
    <t>入金日</t>
    <rPh sb="0" eb="2">
      <t>ニュウキン</t>
    </rPh>
    <rPh sb="2" eb="3">
      <t>ヒ</t>
    </rPh>
    <phoneticPr fontId="3"/>
  </si>
  <si>
    <t>出　金　　　　予定額</t>
    <rPh sb="0" eb="1">
      <t>デ</t>
    </rPh>
    <rPh sb="2" eb="3">
      <t>キン</t>
    </rPh>
    <rPh sb="7" eb="9">
      <t>ヨテイ</t>
    </rPh>
    <rPh sb="9" eb="10">
      <t>ガク</t>
    </rPh>
    <phoneticPr fontId="3"/>
  </si>
  <si>
    <t>出金内容明細</t>
    <rPh sb="0" eb="2">
      <t>シュッキン</t>
    </rPh>
    <rPh sb="2" eb="3">
      <t>ウチ</t>
    </rPh>
    <rPh sb="3" eb="4">
      <t>カタチ</t>
    </rPh>
    <rPh sb="4" eb="6">
      <t>メイサイ</t>
    </rPh>
    <phoneticPr fontId="3"/>
  </si>
  <si>
    <t>出金日</t>
    <rPh sb="0" eb="2">
      <t>シュッキン</t>
    </rPh>
    <rPh sb="2" eb="3">
      <t>ビ</t>
    </rPh>
    <phoneticPr fontId="3"/>
  </si>
  <si>
    <t>次月繰越金</t>
    <rPh sb="0" eb="2">
      <t>ジゲツ</t>
    </rPh>
    <rPh sb="2" eb="5">
      <t>クリコシキン</t>
    </rPh>
    <phoneticPr fontId="3"/>
  </si>
  <si>
    <t>引落総額</t>
    <rPh sb="0" eb="2">
      <t>ヒキオトシ</t>
    </rPh>
    <rPh sb="2" eb="4">
      <t>ソウガク</t>
    </rPh>
    <phoneticPr fontId="2"/>
  </si>
  <si>
    <t>繰越金引落差額</t>
    <rPh sb="0" eb="3">
      <t>クリコシ</t>
    </rPh>
    <rPh sb="3" eb="5">
      <t>ヒ</t>
    </rPh>
    <rPh sb="5" eb="7">
      <t>サガク</t>
    </rPh>
    <phoneticPr fontId="2"/>
  </si>
  <si>
    <t>前月末手元現金</t>
    <rPh sb="0" eb="2">
      <t>ゼンゲツ</t>
    </rPh>
    <rPh sb="2" eb="3">
      <t>マツ</t>
    </rPh>
    <rPh sb="3" eb="5">
      <t>テモト</t>
    </rPh>
    <rPh sb="5" eb="7">
      <t>ゲンキン</t>
    </rPh>
    <phoneticPr fontId="3"/>
  </si>
  <si>
    <t>現在手元現金</t>
    <rPh sb="0" eb="2">
      <t>ゲンザイ</t>
    </rPh>
    <rPh sb="2" eb="4">
      <t>テモト</t>
    </rPh>
    <phoneticPr fontId="2"/>
  </si>
  <si>
    <t>総合計金額</t>
    <rPh sb="0" eb="1">
      <t>ソウ</t>
    </rPh>
    <rPh sb="1" eb="3">
      <t>ゴウケイ</t>
    </rPh>
    <rPh sb="3" eb="5">
      <t>キンガク</t>
    </rPh>
    <phoneticPr fontId="3"/>
  </si>
  <si>
    <t>カード利用明細表　2021年02月分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</si>
  <si>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利用内容明細</t>
    <rPh sb="0" eb="2">
      <t>リヨウ</t>
    </rPh>
    <rPh sb="2" eb="4">
      <t>ナイヨウ</t>
    </rPh>
    <rPh sb="4" eb="6">
      <t>メイサイ</t>
    </rPh>
    <phoneticPr fontId="2"/>
  </si>
  <si>
    <t>引落し金額</t>
    <rPh sb="0" eb="2">
      <t>ヒキオト</t>
    </rPh>
    <rPh sb="3" eb="5">
      <t>キンガク</t>
    </rPh>
    <phoneticPr fontId="2"/>
  </si>
  <si>
    <t>利用日</t>
    <rPh sb="0" eb="2">
      <t>リヨウ</t>
    </rPh>
    <rPh sb="2" eb="3">
      <t>ヒ</t>
    </rPh>
    <phoneticPr fontId="2"/>
  </si>
  <si>
    <t>２月１０日支払確定金額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</si>
  <si>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２月カード支払代金合計金額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</si>
  <si>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日付</t>
    <rPh sb="0" eb="2">
      <t>ヒヅケ</t>
    </rPh>
    <phoneticPr fontId="3"/>
  </si>
  <si>
    <t>曜日</t>
    <rPh sb="0" eb="2">
      <t>ヨウビ</t>
    </rPh>
    <phoneticPr fontId="2"/>
  </si>
  <si>
    <t>支出内容</t>
    <rPh sb="0" eb="2">
      <t>シシュツ</t>
    </rPh>
    <rPh sb="2" eb="4">
      <t>ナイヨウ</t>
    </rPh>
    <phoneticPr fontId="3"/>
  </si>
  <si>
    <t>今月　　　　　　　現金残高</t>
    <rPh sb="0" eb="2">
      <t>コンゲツ</t>
    </rPh>
    <rPh sb="9" eb="11">
      <t>ゲンキン</t>
    </rPh>
    <rPh sb="11" eb="13">
      <t>ザンダカ</t>
    </rPh>
    <phoneticPr fontId="3"/>
  </si>
  <si>
    <t>前月末現金残額</t>
    <rPh sb="0" eb="2">
      <t>ゼンゲツ</t>
    </rPh>
    <rPh sb="2" eb="3">
      <t>マツ</t>
    </rPh>
    <rPh sb="3" eb="5">
      <t>ゲンキン</t>
    </rPh>
    <rPh sb="5" eb="7">
      <t>ザンガク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</si>
  <si>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</si>
  <si>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</si>
  <si>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</si>
  <si>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</si>
  <si>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</si>
  <si>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</si>
  <si>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</si>
  <si>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月</t>
  </si>
  <si>
    <t>統合家計簿　2021年03月分</t>
    <rPh sb="0" eb="2">
      <t>トウゴウ</t>
    </rPh>
    <rPh sb="2" eb="5">
      <t>カケ</t>
    </rPh>
    <phoneticPr fontId="2"/>
  </si>
  <si>
    <t>期間：03/01～03/31</t>
    <rPh sb="0" eb="2">
      <t>キカン</t>
    </rPh>
    <phoneticPr fontId="3"/>
  </si>
  <si>
    <t>○○カード１引落金額</t>
    <rPh sb="6" eb="8">
      <t>ヒキオトシ</t>
    </rPh>
    <rPh sb="8" eb="10">
      <t>キンガク</t>
    </rPh>
    <phoneticPr fontId="2"/>
  </si>
  <si>
    <t>○○カード２引落金額</t>
    <rPh sb="6" eb="8">
      <t>ヒキオトシ</t>
    </rPh>
    <rPh sb="8" eb="10">
      <t>キンガク</t>
    </rPh>
    <phoneticPr fontId="2"/>
  </si>
  <si>
    <t>○○カード３引落金額</t>
    <rPh sb="6" eb="8">
      <t>ヒキオトシ</t>
    </rPh>
    <rPh sb="8" eb="10">
      <t>キンガク</t>
    </rPh>
    <phoneticPr fontId="2"/>
  </si>
  <si>
    <t>○○カード４引落金額</t>
    <rPh sb="6" eb="8">
      <t>ヒキオトシ</t>
    </rPh>
    <rPh sb="8" eb="10">
      <t>キンガク</t>
    </rPh>
    <phoneticPr fontId="2"/>
  </si>
  <si>
    <t>○○カード５引落金額</t>
    <rPh sb="6" eb="8">
      <t>ヒキオトシ</t>
    </rPh>
    <rPh sb="8" eb="10">
      <t>キンガク</t>
    </rPh>
    <phoneticPr fontId="2"/>
  </si>
  <si>
    <t>○○カード６引落金額</t>
    <rPh sb="6" eb="8">
      <t>ヒキオトシ</t>
    </rPh>
    <rPh sb="8" eb="10">
      <t>キンガク</t>
    </rPh>
    <phoneticPr fontId="2"/>
  </si>
  <si>
    <t>○○カード７引落金額</t>
    <rPh sb="6" eb="8">
      <t>ヒキオトシ</t>
    </rPh>
    <rPh sb="8" eb="10">
      <t>キンガク</t>
    </rPh>
    <phoneticPr fontId="2"/>
  </si>
  <si>
    <t>カード利用明細表　2021年03月分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</si>
  <si>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３月１０日支払確定金額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</si>
  <si>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３月カード支払代金合計金額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</si>
  <si>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春分の日</t>
    <rPh sb="0" eb="2">
      <t>シュンブン</t>
    </rPh>
    <rPh sb="3" eb="4">
      <t>ヒ</t>
    </rPh>
    <phoneticPr fontId="2"/>
  </si>
  <si>
    <t>火</t>
    <phoneticPr fontId="2"/>
  </si>
  <si>
    <t>水</t>
    <phoneticPr fontId="2"/>
  </si>
  <si>
    <t>金</t>
    <phoneticPr fontId="2"/>
  </si>
  <si>
    <t>手持ち現金</t>
    <rPh sb="0" eb="2">
      <t>テモ</t>
    </rPh>
    <rPh sb="3" eb="5">
      <t>ゲンキン</t>
    </rPh>
    <phoneticPr fontId="2"/>
  </si>
  <si>
    <t>入　金　　      　予定額</t>
    <rPh sb="0" eb="1">
      <t>ニュウ</t>
    </rPh>
    <rPh sb="12" eb="14">
      <t>ヨテイ</t>
    </rPh>
    <rPh sb="14" eb="15">
      <t>ガク</t>
    </rPh>
    <phoneticPr fontId="3"/>
  </si>
  <si>
    <t>月額予定額</t>
    <rPh sb="0" eb="2">
      <t>ゲツガク</t>
    </rPh>
    <rPh sb="4" eb="5">
      <t>ガク</t>
    </rPh>
    <phoneticPr fontId="2"/>
  </si>
  <si>
    <t>入金予定内容</t>
    <rPh sb="0" eb="2">
      <t>ニュウキン</t>
    </rPh>
    <phoneticPr fontId="2"/>
  </si>
  <si>
    <t>出金予定内容</t>
    <rPh sb="0" eb="2">
      <t>シュッキン</t>
    </rPh>
    <phoneticPr fontId="2"/>
  </si>
  <si>
    <t>出金予定総額</t>
    <rPh sb="0" eb="2">
      <t>シュッキン</t>
    </rPh>
    <rPh sb="2" eb="4">
      <t>ヨテイ</t>
    </rPh>
    <rPh sb="4" eb="6">
      <t>ソウガク</t>
    </rPh>
    <phoneticPr fontId="2"/>
  </si>
  <si>
    <t>入　　金</t>
    <rPh sb="0" eb="1">
      <t>ニュウ</t>
    </rPh>
    <rPh sb="3" eb="4">
      <t>キン</t>
    </rPh>
    <phoneticPr fontId="2"/>
  </si>
  <si>
    <t>出　　金</t>
    <rPh sb="0" eb="1">
      <t>デ</t>
    </rPh>
    <rPh sb="3" eb="4">
      <t>キン</t>
    </rPh>
    <phoneticPr fontId="2"/>
  </si>
  <si>
    <t>入金予定総額</t>
    <rPh sb="0" eb="2">
      <t>ニュウキン</t>
    </rPh>
    <rPh sb="2" eb="4">
      <t>ヨテイ</t>
    </rPh>
    <rPh sb="4" eb="6">
      <t>ソウガク</t>
    </rPh>
    <phoneticPr fontId="2"/>
  </si>
  <si>
    <t>年内出金　　　　　予定残額x11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</si>
  <si>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年額予定額x12</t>
    <rPh sb="0" eb="2">
      <t>ネンガク</t>
    </rPh>
    <rPh sb="4" eb="5">
      <t>ガク</t>
    </rPh>
    <phoneticPr fontId="2"/>
  </si>
  <si>
    <t>現時点での収支</t>
    <rPh sb="0" eb="3">
      <t>ゲンジテン</t>
    </rPh>
    <rPh sb="5" eb="7">
      <t>シュウシ</t>
    </rPh>
    <phoneticPr fontId="3"/>
  </si>
  <si>
    <t>年間シミュレーション(2021/01-2021/12)2021年02月時点</t>
    <rPh sb="0" eb="2">
      <t>ネンカン</t>
    </rPh>
    <phoneticPr fontId="3"/>
  </si>
  <si>
    <t>年間シミュレーション(2021/01-2021/12)2021年03月時点</t>
    <rPh sb="0" eb="2">
      <t>ネンカン</t>
    </rPh>
    <phoneticPr fontId="3"/>
  </si>
  <si>
    <t>年内入金　　　　　　予定残額x10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</si>
  <si>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予定残額x10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</si>
  <si>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カード利用明細表　2021年04月分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</si>
  <si>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４月１０日支払確定金額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</si>
  <si>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４月カード支払代金合計金額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</si>
  <si>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期間：04/01～04/30</t>
    <rPh sb="0" eb="2">
      <t>キカン</t>
    </rPh>
    <phoneticPr fontId="3"/>
  </si>
  <si>
    <t>木</t>
    <phoneticPr fontId="2"/>
  </si>
  <si>
    <t>統合家計簿　2021年04月分</t>
    <rPh sb="0" eb="2">
      <t>トウゴウ</t>
    </rPh>
    <rPh sb="2" eb="5">
      <t>カケ</t>
    </rPh>
    <phoneticPr fontId="2"/>
  </si>
  <si>
    <t>年間シミュレーション(2021/01-2021/12)2021年04月時点</t>
    <rPh sb="0" eb="2">
      <t>ネンカン</t>
    </rPh>
    <phoneticPr fontId="3"/>
  </si>
  <si>
    <t>年内入金　　　　　　予定残額x9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</si>
  <si>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予定残額x9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</si>
  <si>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これが次月繰越金</t>
    <rPh sb="3" eb="5">
      <t>ジゲツ</t>
    </rPh>
    <rPh sb="5" eb="8">
      <t>クリ</t>
    </rPh>
    <phoneticPr fontId="2"/>
  </si>
  <si>
    <t>統合家計簿　2021年05月分</t>
    <rPh sb="0" eb="2">
      <t>トウゴウ</t>
    </rPh>
    <rPh sb="2" eb="5">
      <t>カケ</t>
    </rPh>
    <phoneticPr fontId="2"/>
  </si>
  <si>
    <t>期間：05/01～05/31</t>
    <rPh sb="0" eb="2">
      <t>キカン</t>
    </rPh>
    <phoneticPr fontId="3"/>
  </si>
  <si>
    <t>年間シミュレーション(2021/01-2021/12)2021年05月時点</t>
    <rPh sb="0" eb="2">
      <t>ネンカン</t>
    </rPh>
    <phoneticPr fontId="3"/>
  </si>
  <si>
    <t>年内入金　　　　　　予定残額x8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</si>
  <si>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予定残額x8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</si>
  <si>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カード利用明細表　2021年05月分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</si>
  <si>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５月１０日支払確定金額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</si>
  <si>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５月カード支払代金合計金額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</si>
  <si>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土</t>
    <phoneticPr fontId="2"/>
  </si>
  <si>
    <t>日</t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</si>
  <si>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</si>
  <si>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</si>
  <si>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</si>
  <si>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月</t>
    <phoneticPr fontId="2"/>
  </si>
  <si>
    <t>期間：06/01～06/30</t>
    <rPh sb="0" eb="2">
      <t>キカン</t>
    </rPh>
    <phoneticPr fontId="3"/>
  </si>
  <si>
    <t>カード利用明細表　2021年06月分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</si>
  <si>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６月１０日支払確定金額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</si>
  <si>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６月カード支払代金合計金額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</si>
  <si>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統合家計簿　2021年06月分</t>
    <rPh sb="0" eb="2">
      <t>トウゴウ</t>
    </rPh>
    <rPh sb="2" eb="5">
      <t>カケ</t>
    </rPh>
    <phoneticPr fontId="2"/>
  </si>
  <si>
    <t>年間シミュレーション(2021/01-2021/12)2021年06月時点</t>
    <rPh sb="0" eb="2">
      <t>ネンカン</t>
    </rPh>
    <phoneticPr fontId="3"/>
  </si>
  <si>
    <t>年内入金　　　　　　予定残額x7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</si>
  <si>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予定残額x7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</si>
  <si>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期間：07/01～07/31</t>
    <rPh sb="0" eb="2">
      <t>キカン</t>
    </rPh>
    <phoneticPr fontId="3"/>
  </si>
  <si>
    <t>カード利用明細表　2021年07月分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</si>
  <si>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７月１０日支払確定金額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</si>
  <si>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７月カード支払代金合計金額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</si>
  <si>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現金収支表　2021年07月分</t>
    <rPh sb="0" eb="2">
      <t>ゲンキン</t>
    </rPh>
    <phoneticPr fontId="3"/>
  </si>
  <si>
    <t>海の日</t>
    <rPh sb="0" eb="1">
      <t>ウミ</t>
    </rPh>
    <rPh sb="2" eb="3">
      <t>ヒ</t>
    </rPh>
    <phoneticPr fontId="2"/>
  </si>
  <si>
    <t>統合家計簿　2021年07月分</t>
    <rPh sb="0" eb="2">
      <t>トウゴウ</t>
    </rPh>
    <rPh sb="2" eb="5">
      <t>カケ</t>
    </rPh>
    <phoneticPr fontId="2"/>
  </si>
  <si>
    <t>年間シミュレーション(2021/01-2021/12)2021年07月時点</t>
    <rPh sb="0" eb="2">
      <t>ネンカン</t>
    </rPh>
    <phoneticPr fontId="3"/>
  </si>
  <si>
    <t>年内入金　　　　　　予定残額x6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</si>
  <si>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予定残額x6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</si>
  <si>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期間：08/01～08/31</t>
    <rPh sb="0" eb="2">
      <t>キカン</t>
    </rPh>
    <phoneticPr fontId="3"/>
  </si>
  <si>
    <t>山の日</t>
    <rPh sb="0" eb="1">
      <t>ヤマ</t>
    </rPh>
    <rPh sb="2" eb="3">
      <t>ヒ</t>
    </rPh>
    <phoneticPr fontId="2"/>
  </si>
  <si>
    <t>カード利用明細表　2021年08月分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</si>
  <si>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８月１０日支払確定金額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</si>
  <si>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８月カード支払代金合計金額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</si>
  <si>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統合家計簿　2021年08月分</t>
    <rPh sb="0" eb="2">
      <t>トウゴウ</t>
    </rPh>
    <rPh sb="2" eb="5">
      <t>カケ</t>
    </rPh>
    <phoneticPr fontId="2"/>
  </si>
  <si>
    <t>年内入金　　　　　　予定残額x5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</si>
  <si>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予定残額x5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</si>
  <si>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期間：09/01～09/30</t>
    <rPh sb="0" eb="2">
      <t>キカン</t>
    </rPh>
    <phoneticPr fontId="3"/>
  </si>
  <si>
    <t>水</t>
    <rPh sb="0" eb="1">
      <t>スイ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</si>
  <si>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</si>
  <si>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</si>
  <si>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カード利用明細表　2021年09月分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</si>
  <si>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９月１０日支払確定金額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</si>
  <si>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９月カード支払代金合計金額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</si>
  <si>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統合家計簿　2021年09月分</t>
    <rPh sb="0" eb="2">
      <t>トウゴウ</t>
    </rPh>
    <rPh sb="2" eb="5">
      <t>カケ</t>
    </rPh>
    <phoneticPr fontId="2"/>
  </si>
  <si>
    <t>年内入金　　　　　　予定残額x4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</si>
  <si>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予定残額x4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</si>
  <si>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期間：10/01～10/31</t>
    <rPh sb="0" eb="2">
      <t>キカン</t>
    </rPh>
    <phoneticPr fontId="3"/>
  </si>
  <si>
    <t>スポーツの日</t>
    <rPh sb="5" eb="6">
      <t>ヒ</t>
    </rPh>
    <phoneticPr fontId="2"/>
  </si>
  <si>
    <t>カード利用明細表　2021年10月分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</si>
  <si>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１０月１０日支払確定金額</t>
    <rPh sb="2" eb="3">
      <t>ガツ</t>
    </rPh>
    <rPh sb="5" eb="6">
      <t>ニチ</t>
    </rPh>
    <rPh sb="6" eb="8">
      <t>シハライ</t>
    </rPh>
    <rPh sb="8" eb="10">
      <t>カクテイ</t>
    </rPh>
    <rPh sb="10" eb="12">
      <t>キンガク</t>
    </rPh>
    <phoneticPr fontId="2"/>
  </si>
  <si>
    <t>１０月カード支払代金合計金額</t>
    <rPh sb="2" eb="3">
      <t>ガツ</t>
    </rPh>
    <rPh sb="6" eb="8">
      <t>シハライ</t>
    </rPh>
    <rPh sb="8" eb="10">
      <t>ダイキン</t>
    </rPh>
    <rPh sb="10" eb="12">
      <t>ゴウケイ</t>
    </rPh>
    <rPh sb="12" eb="14">
      <t>キンガク</t>
    </rPh>
    <phoneticPr fontId="2"/>
  </si>
  <si>
    <t>統合家計簿　2021年10月分</t>
    <rPh sb="0" eb="2">
      <t>トウゴウ</t>
    </rPh>
    <rPh sb="2" eb="5">
      <t>カケ</t>
    </rPh>
    <phoneticPr fontId="2"/>
  </si>
  <si>
    <t>年間シミュレーション(2021/01-2021/12)2021年10月時点</t>
    <rPh sb="0" eb="2">
      <t>ネンカン</t>
    </rPh>
    <phoneticPr fontId="3"/>
  </si>
  <si>
    <t>年間シミュレーション(2021/01-2021/12)2021年09月時点</t>
    <rPh sb="0" eb="2">
      <t>ネンカン</t>
    </rPh>
    <phoneticPr fontId="3"/>
  </si>
  <si>
    <t>年間シミュレーション(2021/01-2021/12)2021年08月時点</t>
    <rPh sb="0" eb="2">
      <t>ネンカン</t>
    </rPh>
    <phoneticPr fontId="3"/>
  </si>
  <si>
    <t>年内入金　　　　　　予定残額x3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</si>
  <si>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予定残額x3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</si>
  <si>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期間：11/01～11/30</t>
    <rPh sb="0" eb="2">
      <t>キカン</t>
    </rPh>
    <phoneticPr fontId="3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</si>
  <si>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</si>
  <si>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</si>
  <si>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カード利用明細表　2021年11月分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</si>
  <si>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１１月１０日支払確定金額</t>
    <rPh sb="2" eb="3">
      <t>ガツ</t>
    </rPh>
    <rPh sb="5" eb="6">
      <t>ニチ</t>
    </rPh>
    <rPh sb="6" eb="8">
      <t>シハライ</t>
    </rPh>
    <rPh sb="8" eb="10">
      <t>カクテイ</t>
    </rPh>
    <rPh sb="10" eb="12">
      <t>キンガク</t>
    </rPh>
    <phoneticPr fontId="2"/>
  </si>
  <si>
    <t>１１月カード支払代金合計金額</t>
    <rPh sb="2" eb="3">
      <t>ガツ</t>
    </rPh>
    <rPh sb="6" eb="8">
      <t>シハライ</t>
    </rPh>
    <rPh sb="8" eb="10">
      <t>ダイキン</t>
    </rPh>
    <rPh sb="10" eb="12">
      <t>ゴウケイ</t>
    </rPh>
    <rPh sb="12" eb="14">
      <t>キンガク</t>
    </rPh>
    <phoneticPr fontId="2"/>
  </si>
  <si>
    <t>統合家計簿　2021年11月分</t>
    <rPh sb="0" eb="2">
      <t>トウゴウ</t>
    </rPh>
    <rPh sb="2" eb="5">
      <t>カケ</t>
    </rPh>
    <phoneticPr fontId="2"/>
  </si>
  <si>
    <t>年間シミュレーション(2021/01-2021/12)2021年11月時点</t>
    <rPh sb="0" eb="2">
      <t>ネンカン</t>
    </rPh>
    <phoneticPr fontId="3"/>
  </si>
  <si>
    <t>年内入金　　　　　　予定残額x2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</si>
  <si>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予定残額x2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</si>
  <si>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期間：12/01～12/31</t>
    <rPh sb="0" eb="2">
      <t>キカン</t>
    </rPh>
    <phoneticPr fontId="3"/>
  </si>
  <si>
    <t>カード利用明細表　2021年12月分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</si>
  <si>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１２月１０日支払確定金額</t>
    <rPh sb="2" eb="3">
      <t>ガツ</t>
    </rPh>
    <rPh sb="5" eb="6">
      <t>ニチ</t>
    </rPh>
    <rPh sb="6" eb="8">
      <t>シハライ</t>
    </rPh>
    <rPh sb="8" eb="10">
      <t>カクテイ</t>
    </rPh>
    <rPh sb="10" eb="12">
      <t>キンガク</t>
    </rPh>
    <phoneticPr fontId="2"/>
  </si>
  <si>
    <t>１２月カード支払代金合計金額</t>
    <rPh sb="2" eb="3">
      <t>ガツ</t>
    </rPh>
    <rPh sb="6" eb="8">
      <t>シハライ</t>
    </rPh>
    <rPh sb="8" eb="10">
      <t>ダイキン</t>
    </rPh>
    <rPh sb="10" eb="12">
      <t>ゴウケイ</t>
    </rPh>
    <rPh sb="12" eb="14">
      <t>キンガク</t>
    </rPh>
    <phoneticPr fontId="2"/>
  </si>
  <si>
    <t>統合家計簿　2021年12月分</t>
    <rPh sb="0" eb="2">
      <t>トウゴウ</t>
    </rPh>
    <rPh sb="2" eb="5">
      <t>カケ</t>
    </rPh>
    <phoneticPr fontId="2"/>
  </si>
  <si>
    <t>年間シミュレーション(2021/01-2021/12)2021年12月時点</t>
    <rPh sb="0" eb="2">
      <t>ネンカン</t>
    </rPh>
    <phoneticPr fontId="3"/>
  </si>
  <si>
    <t>年内入金　　　　　　予定残額x1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</si>
  <si>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予定残額x1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</si>
  <si>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現金入出金表　2021年03月分</t>
    <rPh sb="0" eb="2">
      <t>ゲンキン</t>
    </rPh>
    <rPh sb="2" eb="5">
      <t>ニュウシュッキン</t>
    </rPh>
    <phoneticPr fontId="3"/>
  </si>
  <si>
    <t>入金内容</t>
    <rPh sb="0" eb="1">
      <t>カタチ</t>
    </rPh>
    <rPh sb="1" eb="2">
      <t>キン</t>
    </rPh>
    <phoneticPr fontId="3"/>
  </si>
  <si>
    <t>出金内容</t>
    <rPh sb="0" eb="2">
      <t>シュッキン</t>
    </rPh>
    <rPh sb="1" eb="2">
      <t>キン</t>
    </rPh>
    <rPh sb="2" eb="4">
      <t>ナイヨウ</t>
    </rPh>
    <phoneticPr fontId="3"/>
  </si>
  <si>
    <t>入金額</t>
    <rPh sb="0" eb="2">
      <t>ニュウキン</t>
    </rPh>
    <rPh sb="2" eb="3">
      <t>ガク</t>
    </rPh>
    <phoneticPr fontId="3"/>
  </si>
  <si>
    <t>出金額</t>
    <rPh sb="0" eb="2">
      <t>シュッキン</t>
    </rPh>
    <rPh sb="1" eb="3">
      <t>キンガク</t>
    </rPh>
    <phoneticPr fontId="3"/>
  </si>
  <si>
    <t>今月入金額</t>
    <rPh sb="0" eb="2">
      <t>コンゲツ</t>
    </rPh>
    <rPh sb="2" eb="4">
      <t>ニュウキン</t>
    </rPh>
    <rPh sb="3" eb="5">
      <t>キンガク</t>
    </rPh>
    <phoneticPr fontId="2"/>
  </si>
  <si>
    <t>今月出金額</t>
    <rPh sb="0" eb="2">
      <t>コンゲツ</t>
    </rPh>
    <rPh sb="2" eb="4">
      <t>シュッキン</t>
    </rPh>
    <rPh sb="3" eb="5">
      <t>キンガク</t>
    </rPh>
    <phoneticPr fontId="2"/>
  </si>
  <si>
    <t>入金総額</t>
    <rPh sb="0" eb="2">
      <t>ニュウキン</t>
    </rPh>
    <rPh sb="1" eb="2">
      <t>キン</t>
    </rPh>
    <rPh sb="2" eb="4">
      <t>ソウガク</t>
    </rPh>
    <phoneticPr fontId="2"/>
  </si>
  <si>
    <t>出金総額</t>
    <rPh sb="0" eb="2">
      <t>シュッキン</t>
    </rPh>
    <rPh sb="1" eb="2">
      <t>キン</t>
    </rPh>
    <rPh sb="2" eb="4">
      <t>ソウガク</t>
    </rPh>
    <phoneticPr fontId="2"/>
  </si>
  <si>
    <t>統合家計簿　2021年01月分</t>
    <rPh sb="0" eb="2">
      <t>トウゴウ</t>
    </rPh>
    <rPh sb="2" eb="5">
      <t>カケ</t>
    </rPh>
    <phoneticPr fontId="2"/>
  </si>
  <si>
    <t>期間：01/01～01/31</t>
    <rPh sb="0" eb="2">
      <t>キカン</t>
    </rPh>
    <phoneticPr fontId="3"/>
  </si>
  <si>
    <t>年間シミュレーション(2021/01-2021/12)2021年01月時点</t>
    <rPh sb="0" eb="2">
      <t>ネンカン</t>
    </rPh>
    <phoneticPr fontId="3"/>
  </si>
  <si>
    <t>年内入金　　　　　　予定残額x12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</si>
  <si>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年内出金　　　　　予定残額x12</t>
    <rPh sb="0" eb="2">
      <t>ネンナイ</t>
    </rPh>
    <rPh sb="2" eb="4">
      <t>シュッキン</t>
    </rPh>
    <rPh sb="9" eb="11">
      <t>ヨテイ</t>
    </rPh>
    <rPh sb="11" eb="13">
      <t>ザンガク</t>
    </rPh>
    <phoneticPr fontId="3"/>
  </si>
  <si>
    <t>自動引落金額</t>
    <rPh sb="0" eb="2">
      <t>ジドウ</t>
    </rPh>
    <rPh sb="2" eb="4">
      <t>ヒキオトシ</t>
    </rPh>
    <rPh sb="4" eb="6">
      <t>キンガク</t>
    </rPh>
    <phoneticPr fontId="2"/>
  </si>
  <si>
    <t>銀行口座入出金表　2021年01月分</t>
    <rPh sb="0" eb="2">
      <t>ギンコウ</t>
    </rPh>
    <rPh sb="2" eb="4">
      <t>コウザ</t>
    </rPh>
    <rPh sb="4" eb="7">
      <t>ニュウシュ</t>
    </rPh>
    <phoneticPr fontId="3"/>
  </si>
  <si>
    <t>カード利用明細表　2021年01月分</t>
    <rPh sb="3" eb="5">
      <t>リヨウ</t>
    </rPh>
    <rPh sb="5" eb="7">
      <t>メイサイ</t>
    </rPh>
    <rPh sb="7" eb="8">
      <t>ヒョウ</t>
    </rPh>
    <rPh sb="13" eb="14">
      <t>ネン</t>
    </rPh>
    <rPh sb="16" eb="17">
      <t>ガツ</t>
    </rPh>
    <rPh sb="17" eb="18">
      <t>ブン</t>
    </rPh>
    <phoneticPr fontId="2"/>
  </si>
  <si>
    <t>今月の入出金総額と次月繰越金算出</t>
    <rPh sb="0" eb="2">
      <t>コンゲツ</t>
    </rPh>
    <rPh sb="3" eb="6">
      <t>ニュウシュッキン</t>
    </rPh>
    <rPh sb="6" eb="8">
      <t>ソウガク</t>
    </rPh>
    <rPh sb="9" eb="11">
      <t>ジゲツ</t>
    </rPh>
    <rPh sb="11" eb="14">
      <t>クリコシキン</t>
    </rPh>
    <rPh sb="14" eb="16">
      <t>サンシュツ</t>
    </rPh>
    <phoneticPr fontId="2"/>
  </si>
  <si>
    <t>保有先銀行口座名</t>
    <rPh sb="0" eb="2">
      <t>ホユウ</t>
    </rPh>
    <rPh sb="2" eb="3">
      <t>サキ</t>
    </rPh>
    <rPh sb="3" eb="5">
      <t>ギンコウ</t>
    </rPh>
    <rPh sb="5" eb="8">
      <t>コウザメイ</t>
    </rPh>
    <phoneticPr fontId="2"/>
  </si>
  <si>
    <t>「現時点での収支」がマイナスになった場合は、この先の入出金計画を見直す事！</t>
    <rPh sb="1" eb="4">
      <t>ゲンジテン</t>
    </rPh>
    <rPh sb="6" eb="8">
      <t>シュウシ</t>
    </rPh>
    <rPh sb="18" eb="20">
      <t>バアイ</t>
    </rPh>
    <rPh sb="24" eb="25">
      <t>サキ</t>
    </rPh>
    <rPh sb="26" eb="29">
      <t>ニュウ</t>
    </rPh>
    <rPh sb="29" eb="31">
      <t>ケイカク</t>
    </rPh>
    <rPh sb="32" eb="34">
      <t>ミナオ</t>
    </rPh>
    <rPh sb="35" eb="36">
      <t>コト</t>
    </rPh>
    <phoneticPr fontId="2"/>
  </si>
  <si>
    <t>入金内容</t>
    <rPh sb="0" eb="2">
      <t>ニュウキン</t>
    </rPh>
    <phoneticPr fontId="3"/>
  </si>
  <si>
    <t>入金額</t>
    <rPh sb="0" eb="2">
      <t>ニュウキン</t>
    </rPh>
    <rPh sb="1" eb="3">
      <t>キンガク</t>
    </rPh>
    <phoneticPr fontId="3"/>
  </si>
  <si>
    <t>出金内容</t>
    <rPh sb="0" eb="2">
      <t>シュッキン</t>
    </rPh>
    <rPh sb="2" eb="4">
      <t>ナイヨウ</t>
    </rPh>
    <phoneticPr fontId="3"/>
  </si>
  <si>
    <t>現金入出金表　2021年04月分</t>
    <rPh sb="0" eb="2">
      <t>ゲンキン</t>
    </rPh>
    <rPh sb="2" eb="5">
      <t>ニュウシュッキン</t>
    </rPh>
    <phoneticPr fontId="3"/>
  </si>
  <si>
    <t>出金総額</t>
    <rPh sb="0" eb="2">
      <t>シュッキン</t>
    </rPh>
    <rPh sb="2" eb="4">
      <t>ソウガク</t>
    </rPh>
    <phoneticPr fontId="2"/>
  </si>
  <si>
    <t>現金入出金表　2021年02月分</t>
    <rPh sb="0" eb="2">
      <t>ゲンキン</t>
    </rPh>
    <rPh sb="2" eb="6">
      <t>ニュウシュッキンヒョウ</t>
    </rPh>
    <phoneticPr fontId="3"/>
  </si>
  <si>
    <t>昭和の日</t>
    <rPh sb="0" eb="2">
      <t>ショウワ</t>
    </rPh>
    <rPh sb="3" eb="4">
      <t>ヒ</t>
    </rPh>
    <phoneticPr fontId="2"/>
  </si>
  <si>
    <t>現金入出金表　2021年01月分</t>
    <rPh sb="0" eb="2">
      <t>ゲンキン</t>
    </rPh>
    <rPh sb="2" eb="6">
      <t>ニュウシュッキンヒョウ</t>
    </rPh>
    <phoneticPr fontId="3"/>
  </si>
  <si>
    <t>日</t>
    <phoneticPr fontId="2"/>
  </si>
  <si>
    <t>元旦</t>
    <rPh sb="0" eb="2">
      <t>ガンタン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</si>
  <si>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</si>
  <si>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</si>
  <si>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天皇誕生日</t>
    <rPh sb="0" eb="5">
      <t>テンノウタンジョウビ</t>
    </rPh>
    <phoneticPr fontId="2"/>
  </si>
  <si>
    <t>現金入出金表　2021年05月分</t>
    <rPh sb="0" eb="2">
      <t>ゲンキン</t>
    </rPh>
    <rPh sb="2" eb="6">
      <t>ニュウシュッキンヒョウ</t>
    </rPh>
    <phoneticPr fontId="3"/>
  </si>
  <si>
    <t>現金入出金表　2021年06月分</t>
    <rPh sb="0" eb="2">
      <t>ゲンキン</t>
    </rPh>
    <rPh sb="2" eb="6">
      <t>ニュウシュッキンヒョウ</t>
    </rPh>
    <phoneticPr fontId="3"/>
  </si>
  <si>
    <t>現金入出金表　2021年08月分</t>
    <rPh sb="0" eb="2">
      <t>ゲンキン</t>
    </rPh>
    <rPh sb="2" eb="6">
      <t>ニュウシュッキンヒョウ</t>
    </rPh>
    <phoneticPr fontId="3"/>
  </si>
  <si>
    <t>現金入出金表　2021年09月分</t>
    <rPh sb="0" eb="2">
      <t>ゲンキン</t>
    </rPh>
    <rPh sb="2" eb="6">
      <t>ニュウシュッキンヒョウ</t>
    </rPh>
    <phoneticPr fontId="3"/>
  </si>
  <si>
    <t>現金入出金表　2021年10月分</t>
    <rPh sb="0" eb="2">
      <t>ゲンキン</t>
    </rPh>
    <rPh sb="2" eb="6">
      <t>ニュウシュッキンヒョウ</t>
    </rPh>
    <phoneticPr fontId="3"/>
  </si>
  <si>
    <t>現金入出金表　2021年11月分</t>
    <rPh sb="0" eb="2">
      <t>ゲンキン</t>
    </rPh>
    <rPh sb="2" eb="6">
      <t>ニュウシュッキンヒョウ</t>
    </rPh>
    <phoneticPr fontId="3"/>
  </si>
  <si>
    <t>現金入出金表　2021年12月分</t>
    <rPh sb="0" eb="2">
      <t>ゲンキン</t>
    </rPh>
    <rPh sb="2" eb="6">
      <t>ニュウシュッキンヒョウ</t>
    </rPh>
    <phoneticPr fontId="3"/>
  </si>
  <si>
    <t>引落口座：〇〇銀行</t>
    <phoneticPr fontId="2"/>
  </si>
  <si>
    <t>〇〇カード１</t>
    <phoneticPr fontId="2"/>
  </si>
  <si>
    <t>〇〇カード２</t>
    <phoneticPr fontId="2"/>
  </si>
  <si>
    <t>〇〇カード３</t>
    <phoneticPr fontId="2"/>
  </si>
  <si>
    <t>〇〇カード４</t>
    <phoneticPr fontId="2"/>
  </si>
  <si>
    <t>〇〇カード５</t>
    <phoneticPr fontId="2"/>
  </si>
  <si>
    <t>〇〇カード６</t>
    <phoneticPr fontId="2"/>
  </si>
  <si>
    <t>１月カード支払代金合計金額</t>
    <rPh sb="1" eb="2">
      <t>ガツ</t>
    </rPh>
    <rPh sb="5" eb="7">
      <t>シハライ</t>
    </rPh>
    <rPh sb="7" eb="9">
      <t>ダイキン</t>
    </rPh>
    <rPh sb="9" eb="11">
      <t>ゴウケイ</t>
    </rPh>
    <rPh sb="11" eb="13">
      <t>キンガク</t>
    </rPh>
    <phoneticPr fontId="2"/>
  </si>
  <si>
    <t>１月１０日支払確定金額</t>
    <rPh sb="1" eb="2">
      <t>ガツ</t>
    </rPh>
    <rPh sb="4" eb="5">
      <t>ニチ</t>
    </rPh>
    <rPh sb="5" eb="7">
      <t>シハライ</t>
    </rPh>
    <rPh sb="7" eb="9">
      <t>カクテイ</t>
    </rPh>
    <rPh sb="9" eb="11">
      <t>キンガク</t>
    </rPh>
    <phoneticPr fontId="2"/>
  </si>
  <si>
    <t>〇〇カード７</t>
    <phoneticPr fontId="2"/>
  </si>
  <si>
    <t>〇〇カード８</t>
    <phoneticPr fontId="2"/>
  </si>
  <si>
    <t>〇〇カード９</t>
    <phoneticPr fontId="2"/>
  </si>
  <si>
    <t>〇〇カード１０</t>
    <phoneticPr fontId="2"/>
  </si>
  <si>
    <t>前々月１６日～前月１５日までの使用分 　　今月10日支払</t>
    <rPh sb="0" eb="3">
      <t>ゼンゼンゲツ</t>
    </rPh>
    <rPh sb="5" eb="6">
      <t>ニチ</t>
    </rPh>
    <rPh sb="7" eb="9">
      <t>ゼンゲツ</t>
    </rPh>
    <rPh sb="11" eb="12">
      <t>ニチ</t>
    </rPh>
    <rPh sb="15" eb="17">
      <t>シヨウ</t>
    </rPh>
    <rPh sb="17" eb="18">
      <t>ブン</t>
    </rPh>
    <rPh sb="21" eb="23">
      <t>コンゲツ</t>
    </rPh>
    <rPh sb="25" eb="26">
      <t>ニチ</t>
    </rPh>
    <rPh sb="26" eb="28">
      <t>シハライ</t>
    </rPh>
    <phoneticPr fontId="2"/>
  </si>
  <si>
    <t>○○カード８引落金額</t>
    <rPh sb="6" eb="8">
      <t>ヒキオトシ</t>
    </rPh>
    <rPh sb="8" eb="10">
      <t>キンガク</t>
    </rPh>
    <phoneticPr fontId="2"/>
  </si>
  <si>
    <t>○○カード９引落金額</t>
    <rPh sb="6" eb="8">
      <t>ヒキオトシ</t>
    </rPh>
    <rPh sb="8" eb="10">
      <t>キンガク</t>
    </rPh>
    <phoneticPr fontId="2"/>
  </si>
  <si>
    <t>○○カード１０引落金額</t>
    <rPh sb="7" eb="9">
      <t>ヒキオトシ</t>
    </rPh>
    <rPh sb="9" eb="11">
      <t>キンガク</t>
    </rPh>
    <phoneticPr fontId="2"/>
  </si>
  <si>
    <t>○○銀行　１</t>
    <rPh sb="2" eb="4">
      <t>ギンコウ</t>
    </rPh>
    <phoneticPr fontId="2"/>
  </si>
  <si>
    <t>○○銀行　２</t>
    <rPh sb="2" eb="4">
      <t>ギンコウ</t>
    </rPh>
    <phoneticPr fontId="2"/>
  </si>
  <si>
    <t>○○銀行　３</t>
    <rPh sb="2" eb="4">
      <t>ギンコウ</t>
    </rPh>
    <phoneticPr fontId="2"/>
  </si>
  <si>
    <t>○○銀行　４</t>
    <rPh sb="2" eb="4">
      <t>ギンコウ</t>
    </rPh>
    <phoneticPr fontId="2"/>
  </si>
  <si>
    <t>○○銀行　５</t>
    <rPh sb="2" eb="4">
      <t>ギンコウ</t>
    </rPh>
    <phoneticPr fontId="2"/>
  </si>
  <si>
    <t>○○銀行　６</t>
    <rPh sb="2" eb="4">
      <t>ギンコウ</t>
    </rPh>
    <phoneticPr fontId="2"/>
  </si>
  <si>
    <t>○○銀行　７</t>
    <rPh sb="2" eb="4">
      <t>ギンコウ</t>
    </rPh>
    <phoneticPr fontId="2"/>
  </si>
  <si>
    <t>○○銀行　８</t>
    <rPh sb="2" eb="4">
      <t>ギンコウ</t>
    </rPh>
    <phoneticPr fontId="2"/>
  </si>
  <si>
    <t>○○銀行　９</t>
    <rPh sb="2" eb="4">
      <t>ギンコウ</t>
    </rPh>
    <phoneticPr fontId="2"/>
  </si>
  <si>
    <t>○○銀行　１０</t>
    <rPh sb="2" eb="4">
      <t>ギンコウ</t>
    </rPh>
    <phoneticPr fontId="2"/>
  </si>
  <si>
    <t>〇〇カード２引落金額</t>
    <rPh sb="6" eb="8">
      <t>ヒキオトシ</t>
    </rPh>
    <rPh sb="8" eb="10">
      <t>キンガク</t>
    </rPh>
    <phoneticPr fontId="2"/>
  </si>
  <si>
    <t>〇〇カード３引落金額</t>
    <rPh sb="6" eb="8">
      <t>ヒキオトシ</t>
    </rPh>
    <rPh sb="8" eb="10">
      <t>キンガク</t>
    </rPh>
    <phoneticPr fontId="2"/>
  </si>
  <si>
    <t>銀行口座入出金表　2021年02月分</t>
    <phoneticPr fontId="3"/>
  </si>
  <si>
    <t>銀行口座入出金表　2021年03月分</t>
    <rPh sb="4" eb="7">
      <t>ニュウシュッキン</t>
    </rPh>
    <phoneticPr fontId="3"/>
  </si>
  <si>
    <t>銀行口座入出金表　2021年04月分</t>
    <phoneticPr fontId="3"/>
  </si>
  <si>
    <t>銀行口座入出金表　2021年05月分</t>
    <phoneticPr fontId="3"/>
  </si>
  <si>
    <t>銀行口座入出金表　2021年06月分</t>
    <phoneticPr fontId="3"/>
  </si>
  <si>
    <t>銀行口座入出金表　2021年07月分</t>
    <phoneticPr fontId="3"/>
  </si>
  <si>
    <t>銀行口座入出金表　2021年08月分</t>
    <phoneticPr fontId="3"/>
  </si>
  <si>
    <t>銀行口座入出金表　2021年09月分</t>
    <phoneticPr fontId="3"/>
  </si>
  <si>
    <t>銀行口座入出金表　2021年10月分</t>
    <phoneticPr fontId="3"/>
  </si>
  <si>
    <t>銀行口座入出金表　2021年11月分</t>
    <phoneticPr fontId="3"/>
  </si>
  <si>
    <t>銀行口座入出金表　2021年12月分</t>
    <phoneticPr fontId="3"/>
  </si>
  <si>
    <t>年内入金　　　　　　予定残額x11</t>
    <rPh sb="0" eb="2">
      <t>ネンナイ</t>
    </rPh>
    <rPh sb="2" eb="4">
      <t>ニュウキン</t>
    </rPh>
    <rPh sb="10" eb="12">
      <t>ヨテイ</t>
    </rPh>
    <rPh sb="12" eb="14">
      <t>ザンガク</t>
    </rPh>
    <phoneticPr fontId="3"/>
  </si>
  <si>
    <t>前月繰越金→</t>
    <rPh sb="0" eb="5">
      <t>ゼンゲツクリコシキン</t>
    </rPh>
    <phoneticPr fontId="2"/>
  </si>
  <si>
    <t>年内の入金予定項目明細を記してください</t>
  </si>
  <si>
    <t>年内の入金予定項目明細を記してください</t>
    <rPh sb="0" eb="2">
      <t>ネンナイ</t>
    </rPh>
    <rPh sb="3" eb="5">
      <t>ニュウキン</t>
    </rPh>
    <rPh sb="5" eb="7">
      <t>ヨテイ</t>
    </rPh>
    <rPh sb="7" eb="9">
      <t>コウモク</t>
    </rPh>
    <rPh sb="9" eb="11">
      <t>メイサイ</t>
    </rPh>
    <rPh sb="12" eb="13">
      <t>シル</t>
    </rPh>
    <phoneticPr fontId="3"/>
  </si>
  <si>
    <t>年内の出金予定項目明細を記してください</t>
  </si>
  <si>
    <t>年内の出金予定項目明細を記してください</t>
    <rPh sb="3" eb="5">
      <t>シュッキン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</si>
</sst>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[$-F800]dddd\,\ mmmm\ dd\,\ yyyy"/>
    <numFmt numFmtId="177" formatCode="yyyy&quot;年&quot;m&quot;月&quot;d&quot;日&quot;;@"/>
    <numFmt numFmtId="178" formatCode="#,##0_);[Red]\(#,##0\)"/>
    <numFmt numFmtId="179" formatCode="m&quot;月&quot;d&quot;日&quot;;@"/>
    <numFmt numFmtId="180" formatCode="[$-411]ggge&quot;年&quot;m&quot;月&quot;d&quot;日&quot;;@"/>
    <numFmt numFmtId="181" formatCode="m/d;@"/>
    <numFmt numFmtId="182" formatCode="&quot;¥&quot;#,##0_);[Red]\(&quot;¥&quot;#,##0\)"/>
  </numFmts>
  <fonts count="5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0"/>
      <color theme="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0"/>
      <color rgb="FFFF0000"/>
      <name val="AR丸ゴシック体M"/>
      <family val="3"/>
      <charset val="128"/>
    </font>
    <font>
      <b/>
      <sz val="8"/>
      <color rgb="FFFF0000"/>
      <name val="AR丸ゴシック体M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8"/>
      <color theme="5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0033CC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b/>
      <sz val="12"/>
      <color indexed="2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4"/>
      <color rgb="FF0000FF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5E1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6F2F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2DEE3"/>
        <bgColor indexed="64"/>
      </patternFill>
    </fill>
    <fill>
      <patternFill patternType="solid">
        <fgColor rgb="FFF7EEE5"/>
        <bgColor indexed="64"/>
      </patternFill>
    </fill>
    <fill>
      <patternFill patternType="solid">
        <fgColor rgb="FFFFE28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BEB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FF6B4"/>
        <bgColor rgb="FFCDFAB4"/>
      </patternFill>
    </fill>
    <fill>
      <patternFill patternType="solid">
        <fgColor rgb="FFCFF6B4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rgb="FF0000FF"/>
      </left>
      <right/>
      <top style="thick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hair">
        <color rgb="FF0000FF"/>
      </bottom>
      <diagonal/>
    </border>
    <border>
      <left style="thin">
        <color rgb="FF0000FF"/>
      </left>
      <right/>
      <top style="thick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ck">
        <color rgb="FF0000FF"/>
      </right>
      <top style="hair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/>
      <bottom style="hair">
        <color rgb="FF0000FF"/>
      </bottom>
      <diagonal/>
    </border>
    <border>
      <left style="thick">
        <color rgb="FF0000FF"/>
      </left>
      <right style="thick">
        <color rgb="FF0000FF"/>
      </right>
      <top/>
      <bottom style="hair">
        <color rgb="FF0000FF"/>
      </bottom>
      <diagonal/>
    </border>
    <border>
      <left style="thin">
        <color rgb="FF0000FF"/>
      </left>
      <right/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ck">
        <color rgb="FF0000FF"/>
      </left>
      <right style="thick">
        <color rgb="FF0000FF"/>
      </right>
      <top style="hair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/>
      <top style="hair">
        <color rgb="FF0000FF"/>
      </top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ck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ck">
        <color rgb="FF0000FF"/>
      </right>
      <top style="hair">
        <color rgb="FF0000FF"/>
      </top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 style="hair">
        <color rgb="FF0000FF"/>
      </top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thin">
        <color rgb="FF0000FF"/>
      </left>
      <right/>
      <top style="medium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  <border>
      <left style="thin">
        <color rgb="FF0000FF"/>
      </left>
      <right style="thick">
        <color rgb="FF0000FF"/>
      </right>
      <top style="medium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ck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ck">
        <color rgb="FF0000FF"/>
      </right>
      <top style="medium">
        <color rgb="FF0000FF"/>
      </top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/>
      <bottom style="medium">
        <color rgb="FF0000FF"/>
      </bottom>
      <diagonal/>
    </border>
    <border>
      <left style="thick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/>
      <top style="medium">
        <color rgb="FF0000FF"/>
      </top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ck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/>
      <bottom style="hair">
        <color rgb="FF0000FF"/>
      </bottom>
      <diagonal/>
    </border>
    <border>
      <left/>
      <right style="medium">
        <color rgb="FF0000FF"/>
      </right>
      <top/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rgb="FF0000FF"/>
      </right>
      <top/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/>
      <top/>
      <bottom style="hair">
        <color rgb="FF0000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hair">
        <color rgb="FF0000FF"/>
      </bottom>
      <diagonal/>
    </border>
    <border>
      <left style="thick">
        <color rgb="FF0000FF"/>
      </left>
      <right style="thin">
        <color rgb="FF0000FF"/>
      </right>
      <top style="medium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medium">
        <color rgb="FF0000FF"/>
      </top>
      <bottom style="thick">
        <color rgb="FF0000FF"/>
      </bottom>
      <diagonal/>
    </border>
    <border>
      <left/>
      <right style="thick">
        <color rgb="FF0000FF"/>
      </right>
      <top style="medium">
        <color rgb="FF0000FF"/>
      </top>
      <bottom style="thick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hair">
        <color rgb="FF0000FF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/>
  </cellStyleXfs>
  <cellXfs count="1324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6" fontId="4" fillId="0" borderId="0" xfId="2" applyFont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6" fontId="11" fillId="0" borderId="0" xfId="2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6" fontId="12" fillId="0" borderId="0" xfId="2" applyFont="1" applyProtection="1">
      <alignment vertical="center"/>
      <protection locked="0"/>
    </xf>
    <xf numFmtId="0" fontId="15" fillId="0" borderId="0" xfId="0" applyFont="1" applyAlignment="1" applyProtection="1">
      <protection locked="0"/>
    </xf>
    <xf numFmtId="38" fontId="0" fillId="0" borderId="0" xfId="1" applyFont="1" applyAlignment="1" applyProtection="1">
      <protection locked="0"/>
    </xf>
    <xf numFmtId="0" fontId="0" fillId="0" borderId="0" xfId="0" applyAlignme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38" fontId="19" fillId="0" borderId="0" xfId="1" applyFont="1" applyAlignment="1" applyProtection="1">
      <protection locked="0"/>
    </xf>
    <xf numFmtId="178" fontId="0" fillId="0" borderId="0" xfId="0" applyNumberFormat="1" applyAlignment="1" applyProtection="1">
      <protection locked="0"/>
    </xf>
    <xf numFmtId="6" fontId="0" fillId="0" borderId="0" xfId="2" applyFont="1" applyAlignment="1" applyProtection="1">
      <alignment horizontal="center"/>
      <protection locked="0"/>
    </xf>
    <xf numFmtId="6" fontId="0" fillId="0" borderId="0" xfId="2" applyFont="1" applyAlignment="1" applyProtection="1">
      <protection locked="0"/>
    </xf>
    <xf numFmtId="38" fontId="20" fillId="0" borderId="0" xfId="1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79" fontId="21" fillId="0" borderId="0" xfId="1" applyNumberFormat="1" applyFont="1" applyAlignment="1" applyProtection="1">
      <protection locked="0"/>
    </xf>
    <xf numFmtId="38" fontId="21" fillId="0" borderId="0" xfId="1" applyFont="1" applyAlignment="1" applyProtection="1">
      <protection locked="0"/>
    </xf>
    <xf numFmtId="38" fontId="22" fillId="0" borderId="0" xfId="1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6" fontId="23" fillId="0" borderId="0" xfId="2" applyFont="1" applyAlignment="1" applyProtection="1">
      <protection locked="0"/>
    </xf>
    <xf numFmtId="6" fontId="24" fillId="0" borderId="2" xfId="2" applyFont="1" applyBorder="1" applyAlignment="1" applyProtection="1">
      <alignment horizontal="center" vertical="center" wrapText="1"/>
      <protection locked="0"/>
    </xf>
    <xf numFmtId="6" fontId="25" fillId="0" borderId="3" xfId="2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6" fontId="28" fillId="0" borderId="0" xfId="2" applyFont="1" applyAlignment="1" applyProtection="1">
      <protection locked="0"/>
    </xf>
    <xf numFmtId="0" fontId="29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180" fontId="4" fillId="0" borderId="0" xfId="0" applyNumberFormat="1" applyFont="1" applyAlignment="1" applyProtection="1"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7" fontId="18" fillId="0" borderId="0" xfId="0" applyNumberFormat="1" applyFont="1" applyAlignment="1">
      <alignment horizontal="left"/>
    </xf>
    <xf numFmtId="38" fontId="31" fillId="0" borderId="10" xfId="1" applyFont="1" applyBorder="1" applyAlignment="1" applyProtection="1">
      <alignment horizontal="center" vertical="center" wrapText="1"/>
      <protection locked="0"/>
    </xf>
    <xf numFmtId="6" fontId="31" fillId="0" borderId="11" xfId="2" applyFont="1" applyBorder="1" applyAlignment="1" applyProtection="1">
      <alignment horizontal="center" vertical="center" wrapText="1"/>
      <protection locked="0"/>
    </xf>
    <xf numFmtId="6" fontId="31" fillId="0" borderId="10" xfId="2" applyFont="1" applyBorder="1" applyAlignment="1" applyProtection="1">
      <alignment horizontal="center" vertical="center" wrapText="1"/>
      <protection locked="0"/>
    </xf>
    <xf numFmtId="179" fontId="31" fillId="0" borderId="12" xfId="0" applyNumberFormat="1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38" fontId="24" fillId="0" borderId="10" xfId="1" applyFont="1" applyBorder="1" applyAlignment="1" applyProtection="1">
      <alignment horizontal="center" vertical="center" wrapText="1"/>
      <protection locked="0"/>
    </xf>
    <xf numFmtId="38" fontId="24" fillId="0" borderId="12" xfId="1" applyFont="1" applyBorder="1" applyAlignment="1" applyProtection="1">
      <alignment horizontal="center" vertical="center" wrapText="1"/>
      <protection locked="0"/>
    </xf>
    <xf numFmtId="38" fontId="24" fillId="0" borderId="13" xfId="1" applyFont="1" applyBorder="1" applyAlignment="1" applyProtection="1">
      <alignment horizontal="center" vertical="center" wrapText="1"/>
      <protection locked="0"/>
    </xf>
    <xf numFmtId="38" fontId="25" fillId="0" borderId="10" xfId="1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179" fontId="25" fillId="0" borderId="13" xfId="1" applyNumberFormat="1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38" fontId="32" fillId="0" borderId="0" xfId="1" quotePrefix="1" applyFont="1" applyFill="1" applyAlignment="1" applyProtection="1">
      <alignment horizontal="right" vertical="center"/>
      <protection locked="0"/>
    </xf>
    <xf numFmtId="178" fontId="33" fillId="0" borderId="0" xfId="1" applyNumberFormat="1" applyFont="1" applyFill="1" applyAlignment="1" applyProtection="1">
      <alignment horizontal="right" vertical="center"/>
      <protection locked="0"/>
    </xf>
    <xf numFmtId="6" fontId="0" fillId="0" borderId="0" xfId="2" applyFont="1" applyFill="1" applyAlignment="1" applyProtection="1">
      <alignment horizontal="center"/>
      <protection locked="0"/>
    </xf>
    <xf numFmtId="6" fontId="34" fillId="0" borderId="0" xfId="2" applyFont="1" applyAlignment="1" applyProtection="1">
      <protection locked="0"/>
    </xf>
    <xf numFmtId="179" fontId="33" fillId="0" borderId="0" xfId="1" applyNumberFormat="1" applyFont="1" applyFill="1" applyAlignment="1" applyProtection="1">
      <alignment horizontal="center" vertical="center"/>
      <protection locked="0"/>
    </xf>
    <xf numFmtId="179" fontId="35" fillId="0" borderId="0" xfId="1" applyNumberFormat="1" applyFont="1" applyAlignment="1" applyProtection="1">
      <protection locked="0"/>
    </xf>
    <xf numFmtId="38" fontId="36" fillId="0" borderId="0" xfId="3" applyNumberFormat="1" applyProtection="1">
      <protection locked="0"/>
    </xf>
    <xf numFmtId="38" fontId="17" fillId="0" borderId="15" xfId="1" applyFont="1" applyBorder="1" applyAlignment="1" applyProtection="1">
      <alignment horizontal="left"/>
      <protection locked="0"/>
    </xf>
    <xf numFmtId="6" fontId="37" fillId="0" borderId="17" xfId="2" applyFont="1" applyBorder="1" applyAlignment="1" applyProtection="1">
      <alignment horizontal="right"/>
    </xf>
    <xf numFmtId="6" fontId="30" fillId="0" borderId="23" xfId="2" applyFont="1" applyFill="1" applyBorder="1" applyAlignment="1" applyProtection="1">
      <alignment horizontal="right"/>
    </xf>
    <xf numFmtId="6" fontId="33" fillId="0" borderId="0" xfId="2" applyFont="1" applyFill="1" applyAlignment="1" applyProtection="1">
      <alignment horizontal="right" vertical="center"/>
      <protection locked="0"/>
    </xf>
    <xf numFmtId="38" fontId="29" fillId="0" borderId="17" xfId="1" applyFont="1" applyBorder="1" applyAlignment="1" applyProtection="1">
      <alignment horizontal="left"/>
      <protection locked="0"/>
    </xf>
    <xf numFmtId="6" fontId="37" fillId="0" borderId="24" xfId="2" applyFont="1" applyBorder="1" applyAlignment="1" applyProtection="1">
      <alignment horizontal="right"/>
      <protection locked="0"/>
    </xf>
    <xf numFmtId="6" fontId="30" fillId="0" borderId="26" xfId="2" applyFont="1" applyFill="1" applyBorder="1" applyAlignment="1" applyProtection="1">
      <alignment horizontal="right"/>
      <protection locked="0"/>
    </xf>
    <xf numFmtId="6" fontId="29" fillId="0" borderId="17" xfId="2" applyFont="1" applyBorder="1" applyAlignment="1" applyProtection="1">
      <alignment horizontal="center"/>
    </xf>
    <xf numFmtId="38" fontId="30" fillId="0" borderId="17" xfId="1" applyFont="1" applyBorder="1" applyAlignment="1" applyProtection="1">
      <alignment horizontal="left"/>
      <protection locked="0"/>
    </xf>
    <xf numFmtId="6" fontId="30" fillId="0" borderId="27" xfId="2" applyFont="1" applyBorder="1" applyAlignment="1" applyProtection="1">
      <alignment horizontal="center"/>
    </xf>
    <xf numFmtId="6" fontId="37" fillId="0" borderId="28" xfId="2" applyFont="1" applyBorder="1" applyAlignment="1" applyProtection="1">
      <alignment horizontal="right"/>
      <protection locked="0"/>
    </xf>
    <xf numFmtId="6" fontId="30" fillId="0" borderId="33" xfId="2" applyFont="1" applyFill="1" applyBorder="1" applyAlignment="1" applyProtection="1">
      <alignment horizontal="right"/>
      <protection locked="0"/>
    </xf>
    <xf numFmtId="38" fontId="17" fillId="0" borderId="34" xfId="1" applyFont="1" applyBorder="1" applyAlignment="1" applyProtection="1">
      <alignment horizontal="left"/>
      <protection locked="0"/>
    </xf>
    <xf numFmtId="6" fontId="37" fillId="0" borderId="34" xfId="2" applyFont="1" applyBorder="1" applyAlignment="1" applyProtection="1">
      <alignment horizontal="right"/>
    </xf>
    <xf numFmtId="38" fontId="17" fillId="0" borderId="39" xfId="1" applyFont="1" applyBorder="1" applyAlignment="1" applyProtection="1">
      <alignment horizontal="center" vertical="center"/>
      <protection locked="0"/>
    </xf>
    <xf numFmtId="38" fontId="37" fillId="0" borderId="39" xfId="1" applyFont="1" applyBorder="1" applyAlignment="1" applyProtection="1">
      <alignment horizontal="center" vertical="center"/>
      <protection locked="0"/>
    </xf>
    <xf numFmtId="38" fontId="37" fillId="0" borderId="40" xfId="1" applyFont="1" applyBorder="1" applyAlignment="1" applyProtection="1">
      <alignment horizontal="center" vertical="center"/>
      <protection locked="0"/>
    </xf>
    <xf numFmtId="38" fontId="37" fillId="0" borderId="41" xfId="1" applyFont="1" applyBorder="1" applyAlignment="1" applyProtection="1">
      <alignment horizontal="center" vertical="center"/>
      <protection locked="0"/>
    </xf>
    <xf numFmtId="179" fontId="30" fillId="0" borderId="39" xfId="1" applyNumberFormat="1" applyFont="1" applyFill="1" applyBorder="1" applyAlignment="1" applyProtection="1">
      <alignment vertical="center"/>
      <protection locked="0"/>
    </xf>
    <xf numFmtId="179" fontId="30" fillId="0" borderId="40" xfId="1" applyNumberFormat="1" applyFont="1" applyFill="1" applyBorder="1" applyAlignment="1" applyProtection="1">
      <alignment vertical="center"/>
      <protection locked="0"/>
    </xf>
    <xf numFmtId="179" fontId="30" fillId="0" borderId="41" xfId="1" applyNumberFormat="1" applyFont="1" applyFill="1" applyBorder="1" applyAlignment="1" applyProtection="1">
      <alignment vertical="center"/>
      <protection locked="0"/>
    </xf>
    <xf numFmtId="6" fontId="30" fillId="0" borderId="42" xfId="2" applyFont="1" applyFill="1" applyBorder="1" applyAlignment="1" applyProtection="1">
      <alignment horizontal="right" vertical="center"/>
      <protection locked="0"/>
    </xf>
    <xf numFmtId="6" fontId="0" fillId="0" borderId="0" xfId="2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6" fontId="34" fillId="0" borderId="0" xfId="2" applyFont="1" applyAlignment="1" applyProtection="1">
      <alignment vertical="center"/>
      <protection locked="0"/>
    </xf>
    <xf numFmtId="179" fontId="35" fillId="0" borderId="0" xfId="1" applyNumberFormat="1" applyFont="1" applyAlignment="1" applyProtection="1">
      <alignment vertical="center"/>
      <protection locked="0"/>
    </xf>
    <xf numFmtId="38" fontId="36" fillId="0" borderId="0" xfId="3" applyNumberFormat="1" applyAlignment="1" applyProtection="1">
      <alignment vertical="center"/>
      <protection locked="0"/>
    </xf>
    <xf numFmtId="38" fontId="20" fillId="0" borderId="0" xfId="1" applyFont="1" applyAlignment="1" applyProtection="1">
      <alignment vertical="center"/>
      <protection locked="0"/>
    </xf>
    <xf numFmtId="179" fontId="21" fillId="0" borderId="0" xfId="1" applyNumberFormat="1" applyFont="1" applyAlignment="1" applyProtection="1">
      <alignment vertical="center"/>
      <protection locked="0"/>
    </xf>
    <xf numFmtId="38" fontId="22" fillId="0" borderId="0" xfId="1" applyFont="1" applyAlignme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6" fontId="23" fillId="0" borderId="0" xfId="2" applyFont="1" applyAlignment="1" applyProtection="1">
      <alignment vertical="center"/>
      <protection locked="0"/>
    </xf>
    <xf numFmtId="6" fontId="0" fillId="0" borderId="0" xfId="2" applyFont="1" applyAlignment="1" applyProtection="1">
      <alignment vertical="center"/>
      <protection locked="0"/>
    </xf>
    <xf numFmtId="38" fontId="17" fillId="0" borderId="43" xfId="1" applyFont="1" applyBorder="1" applyAlignment="1" applyProtection="1">
      <alignment horizontal="left" vertical="center"/>
      <protection locked="0"/>
    </xf>
    <xf numFmtId="6" fontId="17" fillId="0" borderId="44" xfId="2" applyFont="1" applyBorder="1" applyAlignment="1" applyProtection="1">
      <alignment horizontal="right" vertical="center"/>
    </xf>
    <xf numFmtId="6" fontId="29" fillId="0" borderId="45" xfId="2" applyFont="1" applyBorder="1" applyAlignment="1" applyProtection="1">
      <alignment horizontal="right" vertical="center"/>
    </xf>
    <xf numFmtId="179" fontId="37" fillId="0" borderId="46" xfId="0" applyNumberFormat="1" applyFont="1" applyBorder="1" applyAlignment="1" applyProtection="1">
      <alignment horizontal="left" vertical="center"/>
      <protection locked="0"/>
    </xf>
    <xf numFmtId="56" fontId="37" fillId="0" borderId="47" xfId="0" applyNumberFormat="1" applyFont="1" applyBorder="1" applyAlignment="1" applyProtection="1">
      <alignment horizontal="left" vertical="center"/>
      <protection locked="0"/>
    </xf>
    <xf numFmtId="6" fontId="30" fillId="0" borderId="39" xfId="2" applyFont="1" applyBorder="1" applyAlignment="1" applyProtection="1">
      <alignment horizontal="right" vertical="center"/>
      <protection locked="0"/>
    </xf>
    <xf numFmtId="38" fontId="11" fillId="0" borderId="40" xfId="1" applyFont="1" applyBorder="1" applyAlignment="1" applyProtection="1">
      <alignment horizontal="right" vertical="center"/>
      <protection locked="0"/>
    </xf>
    <xf numFmtId="38" fontId="30" fillId="0" borderId="41" xfId="1" applyFont="1" applyBorder="1" applyAlignment="1" applyProtection="1">
      <alignment horizontal="right" vertical="center"/>
      <protection locked="0"/>
    </xf>
    <xf numFmtId="6" fontId="29" fillId="0" borderId="39" xfId="2" applyFont="1" applyBorder="1" applyAlignment="1" applyProtection="1">
      <alignment horizontal="right" vertical="center"/>
      <protection locked="0"/>
    </xf>
    <xf numFmtId="38" fontId="11" fillId="0" borderId="40" xfId="0" applyNumberFormat="1" applyFont="1" applyBorder="1" applyAlignment="1" applyProtection="1">
      <alignment horizontal="right" vertical="center"/>
      <protection locked="0"/>
    </xf>
    <xf numFmtId="179" fontId="29" fillId="0" borderId="41" xfId="1" applyNumberFormat="1" applyFont="1" applyBorder="1" applyAlignment="1" applyProtection="1">
      <alignment horizontal="right" vertical="center"/>
      <protection locked="0"/>
    </xf>
    <xf numFmtId="6" fontId="30" fillId="0" borderId="48" xfId="2" applyFont="1" applyBorder="1" applyAlignment="1" applyProtection="1">
      <alignment horizontal="right" vertical="center"/>
    </xf>
    <xf numFmtId="38" fontId="32" fillId="0" borderId="0" xfId="1" quotePrefix="1" applyFont="1" applyFill="1" applyAlignment="1" applyProtection="1">
      <alignment horizontal="left" vertical="center"/>
      <protection locked="0"/>
    </xf>
    <xf numFmtId="178" fontId="33" fillId="0" borderId="0" xfId="1" applyNumberFormat="1" applyFont="1" applyFill="1" applyAlignment="1" applyProtection="1">
      <alignment horizontal="left" vertical="center"/>
      <protection locked="0"/>
    </xf>
    <xf numFmtId="6" fontId="0" fillId="0" borderId="0" xfId="2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6" fontId="34" fillId="0" borderId="0" xfId="2" applyFont="1" applyAlignment="1" applyProtection="1">
      <alignment horizontal="left" vertical="center"/>
      <protection locked="0"/>
    </xf>
    <xf numFmtId="179" fontId="33" fillId="0" borderId="0" xfId="1" applyNumberFormat="1" applyFont="1" applyFill="1" applyAlignment="1" applyProtection="1">
      <alignment horizontal="left" vertical="center"/>
      <protection locked="0"/>
    </xf>
    <xf numFmtId="179" fontId="35" fillId="0" borderId="0" xfId="1" applyNumberFormat="1" applyFont="1" applyAlignment="1" applyProtection="1">
      <alignment horizontal="left" vertical="center"/>
      <protection locked="0"/>
    </xf>
    <xf numFmtId="38" fontId="36" fillId="0" borderId="0" xfId="3" applyNumberFormat="1" applyAlignment="1" applyProtection="1">
      <alignment horizontal="left" vertical="center"/>
      <protection locked="0"/>
    </xf>
    <xf numFmtId="38" fontId="20" fillId="0" borderId="0" xfId="1" applyFont="1" applyAlignment="1" applyProtection="1">
      <alignment horizontal="left" vertical="center"/>
      <protection locked="0"/>
    </xf>
    <xf numFmtId="179" fontId="21" fillId="0" borderId="0" xfId="1" applyNumberFormat="1" applyFont="1" applyAlignment="1" applyProtection="1">
      <alignment horizontal="left" vertical="center"/>
      <protection locked="0"/>
    </xf>
    <xf numFmtId="38" fontId="22" fillId="0" borderId="0" xfId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6" fontId="23" fillId="0" borderId="0" xfId="2" applyFont="1" applyAlignment="1" applyProtection="1">
      <alignment horizontal="left" vertical="center"/>
      <protection locked="0"/>
    </xf>
    <xf numFmtId="6" fontId="0" fillId="0" borderId="0" xfId="2" applyFont="1" applyAlignment="1" applyProtection="1">
      <alignment horizontal="left" vertical="center"/>
      <protection locked="0"/>
    </xf>
    <xf numFmtId="0" fontId="19" fillId="0" borderId="0" xfId="0" applyFont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7" fontId="40" fillId="0" borderId="0" xfId="0" applyNumberFormat="1" applyFont="1" applyAlignment="1" applyProtection="1">
      <alignment horizontal="left"/>
      <protection locked="0"/>
    </xf>
    <xf numFmtId="38" fontId="0" fillId="0" borderId="0" xfId="1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right"/>
      <protection locked="0"/>
    </xf>
    <xf numFmtId="38" fontId="11" fillId="0" borderId="0" xfId="1" applyFont="1" applyAlignment="1" applyProtection="1">
      <protection locked="0"/>
    </xf>
    <xf numFmtId="6" fontId="41" fillId="0" borderId="0" xfId="2" applyFont="1" applyAlignment="1" applyProtection="1">
      <alignment horizontal="center"/>
      <protection locked="0"/>
    </xf>
    <xf numFmtId="0" fontId="43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55" fontId="15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6" fontId="15" fillId="0" borderId="50" xfId="2" applyFont="1" applyBorder="1" applyAlignment="1" applyProtection="1">
      <alignment horizontal="center" vertical="center"/>
      <protection locked="0"/>
    </xf>
    <xf numFmtId="179" fontId="15" fillId="0" borderId="50" xfId="2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31" fillId="0" borderId="50" xfId="0" applyFont="1" applyBorder="1" applyAlignment="1" applyProtection="1">
      <alignment horizontal="right" vertical="center"/>
      <protection locked="0"/>
    </xf>
    <xf numFmtId="6" fontId="43" fillId="0" borderId="50" xfId="2" applyFont="1" applyBorder="1" applyProtection="1">
      <alignment vertical="center"/>
    </xf>
    <xf numFmtId="179" fontId="43" fillId="0" borderId="50" xfId="2" applyNumberFormat="1" applyFont="1" applyBorder="1" applyProtection="1">
      <alignment vertical="center"/>
      <protection locked="0"/>
    </xf>
    <xf numFmtId="6" fontId="43" fillId="0" borderId="0" xfId="2" applyFont="1" applyProtection="1">
      <alignment vertical="center"/>
      <protection locked="0"/>
    </xf>
    <xf numFmtId="179" fontId="43" fillId="0" borderId="0" xfId="2" applyNumberFormat="1" applyFont="1" applyProtection="1">
      <alignment vertical="center"/>
      <protection locked="0"/>
    </xf>
    <xf numFmtId="0" fontId="44" fillId="0" borderId="0" xfId="0" applyFont="1" applyAlignment="1" applyProtection="1">
      <alignment horizontal="right" vertical="center"/>
      <protection locked="0"/>
    </xf>
    <xf numFmtId="6" fontId="45" fillId="0" borderId="0" xfId="2" applyFont="1" applyProtection="1">
      <alignment vertical="center"/>
    </xf>
    <xf numFmtId="177" fontId="18" fillId="0" borderId="0" xfId="0" applyNumberFormat="1" applyFont="1" applyAlignment="1">
      <alignment horizontal="left" vertical="center"/>
    </xf>
    <xf numFmtId="179" fontId="24" fillId="0" borderId="40" xfId="0" applyNumberFormat="1" applyFont="1" applyBorder="1" applyAlignment="1" applyProtection="1">
      <alignment horizontal="center" vertical="center"/>
      <protection locked="0"/>
    </xf>
    <xf numFmtId="6" fontId="24" fillId="0" borderId="40" xfId="2" applyFont="1" applyBorder="1" applyAlignment="1" applyProtection="1">
      <alignment horizontal="center" vertical="center"/>
      <protection locked="0"/>
    </xf>
    <xf numFmtId="179" fontId="30" fillId="0" borderId="40" xfId="0" applyNumberFormat="1" applyFont="1" applyBorder="1" applyAlignment="1" applyProtection="1">
      <alignment horizontal="center"/>
      <protection locked="0"/>
    </xf>
    <xf numFmtId="181" fontId="11" fillId="0" borderId="64" xfId="0" applyNumberFormat="1" applyFont="1" applyBorder="1" applyAlignment="1" applyProtection="1">
      <alignment horizontal="center"/>
      <protection locked="0"/>
    </xf>
    <xf numFmtId="181" fontId="11" fillId="0" borderId="21" xfId="0" applyNumberFormat="1" applyFont="1" applyBorder="1" applyAlignment="1" applyProtection="1">
      <alignment horizontal="center"/>
      <protection locked="0"/>
    </xf>
    <xf numFmtId="6" fontId="11" fillId="0" borderId="66" xfId="2" applyFont="1" applyFill="1" applyBorder="1" applyAlignment="1" applyProtection="1">
      <alignment horizontal="right"/>
    </xf>
    <xf numFmtId="181" fontId="11" fillId="0" borderId="67" xfId="0" applyNumberFormat="1" applyFont="1" applyBorder="1" applyAlignment="1" applyProtection="1">
      <alignment horizontal="center"/>
      <protection locked="0"/>
    </xf>
    <xf numFmtId="181" fontId="47" fillId="0" borderId="67" xfId="0" applyNumberFormat="1" applyFont="1" applyBorder="1" applyAlignment="1" applyProtection="1">
      <alignment horizontal="center"/>
      <protection locked="0"/>
    </xf>
    <xf numFmtId="181" fontId="47" fillId="0" borderId="21" xfId="0" applyNumberFormat="1" applyFont="1" applyBorder="1" applyAlignment="1" applyProtection="1">
      <alignment horizontal="center"/>
      <protection locked="0"/>
    </xf>
    <xf numFmtId="181" fontId="29" fillId="0" borderId="67" xfId="0" applyNumberFormat="1" applyFont="1" applyBorder="1" applyAlignment="1" applyProtection="1">
      <alignment horizontal="center"/>
      <protection locked="0"/>
    </xf>
    <xf numFmtId="181" fontId="29" fillId="0" borderId="21" xfId="0" applyNumberFormat="1" applyFont="1" applyBorder="1" applyAlignment="1" applyProtection="1">
      <alignment horizontal="center"/>
      <protection locked="0"/>
    </xf>
    <xf numFmtId="6" fontId="11" fillId="0" borderId="69" xfId="2" applyFont="1" applyFill="1" applyBorder="1" applyAlignment="1" applyProtection="1">
      <alignment horizontal="right"/>
    </xf>
    <xf numFmtId="181" fontId="11" fillId="0" borderId="70" xfId="0" applyNumberFormat="1" applyFont="1" applyBorder="1" applyAlignment="1" applyProtection="1">
      <alignment horizontal="center"/>
      <protection locked="0"/>
    </xf>
    <xf numFmtId="181" fontId="11" fillId="0" borderId="31" xfId="0" applyNumberFormat="1" applyFont="1" applyBorder="1" applyAlignment="1" applyProtection="1">
      <alignment horizontal="center"/>
      <protection locked="0"/>
    </xf>
    <xf numFmtId="6" fontId="11" fillId="0" borderId="72" xfId="2" applyFont="1" applyFill="1" applyBorder="1" applyAlignment="1" applyProtection="1">
      <alignment horizontal="right"/>
    </xf>
    <xf numFmtId="181" fontId="11" fillId="0" borderId="73" xfId="0" applyNumberFormat="1" applyFont="1" applyBorder="1" applyAlignment="1" applyProtection="1">
      <alignment horizontal="center"/>
      <protection locked="0"/>
    </xf>
    <xf numFmtId="181" fontId="11" fillId="0" borderId="74" xfId="0" applyNumberFormat="1" applyFont="1" applyBorder="1" applyAlignment="1" applyProtection="1">
      <alignment horizontal="center"/>
      <protection locked="0"/>
    </xf>
    <xf numFmtId="179" fontId="30" fillId="0" borderId="59" xfId="0" applyNumberFormat="1" applyFont="1" applyBorder="1" applyAlignment="1" applyProtection="1">
      <alignment horizontal="center"/>
      <protection locked="0"/>
    </xf>
    <xf numFmtId="6" fontId="30" fillId="0" borderId="62" xfId="2" applyFont="1" applyBorder="1" applyAlignment="1" applyProtection="1">
      <alignment horizontal="right"/>
    </xf>
    <xf numFmtId="181" fontId="48" fillId="0" borderId="76" xfId="0" applyNumberFormat="1" applyFont="1" applyBorder="1" applyAlignment="1" applyProtection="1">
      <alignment horizontal="center" vertical="center"/>
      <protection locked="0"/>
    </xf>
    <xf numFmtId="181" fontId="48" fillId="0" borderId="77" xfId="0" applyNumberFormat="1" applyFont="1" applyBorder="1" applyAlignment="1" applyProtection="1">
      <alignment horizontal="center" vertical="center"/>
      <protection locked="0"/>
    </xf>
    <xf numFmtId="179" fontId="6" fillId="0" borderId="78" xfId="0" applyNumberFormat="1" applyFont="1" applyBorder="1" applyAlignment="1" applyProtection="1">
      <alignment horizontal="center" vertical="center"/>
      <protection locked="0"/>
    </xf>
    <xf numFmtId="6" fontId="30" fillId="0" borderId="62" xfId="2" applyFont="1" applyBorder="1" applyAlignment="1" applyProtection="1">
      <alignment horizontal="right" vertical="center"/>
    </xf>
    <xf numFmtId="181" fontId="0" fillId="0" borderId="0" xfId="0" applyNumberFormat="1" applyAlignment="1" applyProtection="1">
      <alignment horizontal="center"/>
      <protection locked="0"/>
    </xf>
    <xf numFmtId="6" fontId="7" fillId="0" borderId="9" xfId="2" applyFont="1" applyFill="1" applyBorder="1" applyAlignment="1" applyProtection="1">
      <alignment horizontal="right" vertical="center"/>
    </xf>
    <xf numFmtId="6" fontId="14" fillId="0" borderId="9" xfId="0" applyNumberFormat="1" applyFont="1" applyBorder="1" applyAlignment="1" applyProtection="1">
      <alignment horizontal="right" vertical="center"/>
    </xf>
    <xf numFmtId="6" fontId="26" fillId="0" borderId="5" xfId="0" applyNumberFormat="1" applyFont="1" applyBorder="1" applyProtection="1">
      <alignment vertical="center"/>
    </xf>
    <xf numFmtId="177" fontId="18" fillId="0" borderId="0" xfId="0" applyNumberFormat="1" applyFont="1" applyAlignment="1" applyProtection="1">
      <alignment horizontal="left" vertical="center"/>
    </xf>
    <xf numFmtId="6" fontId="14" fillId="0" borderId="81" xfId="2" applyFont="1" applyFill="1" applyBorder="1" applyAlignment="1" applyProtection="1">
      <alignment horizontal="right" vertical="center"/>
    </xf>
    <xf numFmtId="6" fontId="14" fillId="0" borderId="5" xfId="2" applyFont="1" applyFill="1" applyBorder="1" applyAlignment="1" applyProtection="1">
      <alignment horizontal="right" vertical="center"/>
    </xf>
    <xf numFmtId="6" fontId="14" fillId="0" borderId="8" xfId="2" applyFont="1" applyFill="1" applyBorder="1" applyAlignment="1" applyProtection="1">
      <alignment horizontal="right" vertical="center"/>
    </xf>
    <xf numFmtId="6" fontId="26" fillId="0" borderId="6" xfId="0" applyNumberFormat="1" applyFont="1" applyBorder="1" applyProtection="1">
      <alignment vertical="center"/>
    </xf>
    <xf numFmtId="6" fontId="26" fillId="0" borderId="8" xfId="0" applyNumberFormat="1" applyFont="1" applyBorder="1" applyProtection="1">
      <alignment vertical="center"/>
    </xf>
    <xf numFmtId="6" fontId="7" fillId="0" borderId="6" xfId="2" applyFont="1" applyFill="1" applyBorder="1" applyAlignment="1" applyProtection="1">
      <alignment horizontal="right" vertical="center"/>
    </xf>
    <xf numFmtId="6" fontId="14" fillId="0" borderId="6" xfId="0" applyNumberFormat="1" applyFont="1" applyBorder="1" applyAlignment="1" applyProtection="1">
      <alignment horizontal="right" vertical="center"/>
    </xf>
    <xf numFmtId="6" fontId="7" fillId="0" borderId="6" xfId="2" applyFont="1" applyBorder="1" applyAlignment="1" applyProtection="1">
      <alignment horizontal="right" vertical="center"/>
    </xf>
    <xf numFmtId="6" fontId="7" fillId="0" borderId="8" xfId="2" applyFont="1" applyBorder="1" applyAlignment="1" applyProtection="1">
      <alignment horizontal="right" vertical="center"/>
    </xf>
    <xf numFmtId="6" fontId="9" fillId="0" borderId="7" xfId="2" applyFont="1" applyBorder="1" applyAlignment="1" applyProtection="1">
      <alignment horizontal="right" vertical="center"/>
    </xf>
    <xf numFmtId="6" fontId="14" fillId="0" borderId="7" xfId="2" applyFont="1" applyBorder="1" applyAlignment="1" applyProtection="1">
      <alignment horizontal="right" vertical="center"/>
    </xf>
    <xf numFmtId="6" fontId="7" fillId="0" borderId="7" xfId="2" applyFont="1" applyBorder="1" applyAlignment="1" applyProtection="1">
      <alignment horizontal="right" vertical="center"/>
    </xf>
    <xf numFmtId="6" fontId="14" fillId="0" borderId="7" xfId="0" quotePrefix="1" applyNumberFormat="1" applyFont="1" applyBorder="1" applyAlignment="1" applyProtection="1">
      <alignment horizontal="right" vertical="center"/>
    </xf>
    <xf numFmtId="55" fontId="15" fillId="0" borderId="0" xfId="0" applyNumberFormat="1" applyFont="1" applyAlignment="1" applyProtection="1">
      <alignment horizontal="center" vertical="center"/>
      <protection locked="0"/>
    </xf>
    <xf numFmtId="6" fontId="37" fillId="0" borderId="16" xfId="2" applyFont="1" applyBorder="1" applyAlignment="1" applyProtection="1">
      <alignment horizontal="right"/>
    </xf>
    <xf numFmtId="6" fontId="37" fillId="0" borderId="35" xfId="2" applyFont="1" applyBorder="1" applyAlignment="1" applyProtection="1">
      <alignment horizontal="right" vertical="center"/>
    </xf>
    <xf numFmtId="6" fontId="30" fillId="0" borderId="60" xfId="2" applyFont="1" applyBorder="1" applyAlignment="1" applyProtection="1">
      <alignment horizontal="right"/>
    </xf>
    <xf numFmtId="181" fontId="47" fillId="0" borderId="64" xfId="0" applyNumberFormat="1" applyFont="1" applyBorder="1" applyAlignment="1" applyProtection="1">
      <alignment horizontal="center"/>
      <protection locked="0"/>
    </xf>
    <xf numFmtId="181" fontId="29" fillId="0" borderId="64" xfId="0" applyNumberFormat="1" applyFont="1" applyBorder="1" applyAlignment="1" applyProtection="1">
      <alignment horizontal="center"/>
      <protection locked="0"/>
    </xf>
    <xf numFmtId="6" fontId="37" fillId="0" borderId="85" xfId="2" applyFont="1" applyBorder="1" applyAlignment="1" applyProtection="1">
      <alignment horizontal="right"/>
    </xf>
    <xf numFmtId="6" fontId="37" fillId="0" borderId="32" xfId="2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55" fontId="15" fillId="0" borderId="0" xfId="0" applyNumberFormat="1" applyFont="1" applyAlignment="1" applyProtection="1">
      <alignment horizontal="center" vertical="center"/>
      <protection locked="0"/>
    </xf>
    <xf numFmtId="38" fontId="11" fillId="0" borderId="0" xfId="1" applyFont="1" applyAlignment="1"/>
    <xf numFmtId="38" fontId="7" fillId="0" borderId="0" xfId="1" applyFont="1" applyAlignment="1"/>
    <xf numFmtId="38" fontId="24" fillId="0" borderId="0" xfId="1" applyFont="1" applyBorder="1" applyAlignment="1"/>
    <xf numFmtId="38" fontId="50" fillId="0" borderId="0" xfId="0" applyNumberFormat="1" applyFont="1" applyAlignment="1">
      <alignment horizontal="left"/>
    </xf>
    <xf numFmtId="6" fontId="26" fillId="0" borderId="3" xfId="0" applyNumberFormat="1" applyFont="1" applyBorder="1" applyProtection="1">
      <alignment vertical="center"/>
    </xf>
    <xf numFmtId="6" fontId="14" fillId="0" borderId="8" xfId="0" applyNumberFormat="1" applyFont="1" applyBorder="1" applyAlignment="1" applyProtection="1">
      <alignment horizontal="right" vertical="center"/>
    </xf>
    <xf numFmtId="0" fontId="52" fillId="0" borderId="0" xfId="0" applyFont="1" applyAlignment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6" fontId="24" fillId="0" borderId="3" xfId="2" applyFont="1" applyBorder="1" applyAlignment="1">
      <alignment horizontal="center" vertical="center"/>
    </xf>
    <xf numFmtId="6" fontId="16" fillId="0" borderId="0" xfId="2" applyFont="1" applyAlignment="1">
      <alignment horizontal="right"/>
    </xf>
    <xf numFmtId="6" fontId="24" fillId="0" borderId="3" xfId="2" applyFont="1" applyBorder="1" applyAlignment="1">
      <alignment horizontal="center" vertical="center" wrapText="1"/>
    </xf>
    <xf numFmtId="0" fontId="15" fillId="0" borderId="86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49" fillId="0" borderId="0" xfId="0" applyFont="1" applyAlignment="1"/>
    <xf numFmtId="0" fontId="53" fillId="0" borderId="0" xfId="0" applyFont="1" applyAlignment="1"/>
    <xf numFmtId="6" fontId="54" fillId="0" borderId="0" xfId="2" applyFont="1" applyAlignment="1">
      <alignment horizontal="right"/>
    </xf>
    <xf numFmtId="38" fontId="12" fillId="0" borderId="0" xfId="1" applyFont="1" applyAlignment="1" applyProtection="1">
      <protection locked="0"/>
    </xf>
    <xf numFmtId="178" fontId="4" fillId="0" borderId="0" xfId="0" applyNumberFormat="1" applyFont="1" applyAlignment="1" applyProtection="1">
      <protection locked="0"/>
    </xf>
    <xf numFmtId="6" fontId="4" fillId="0" borderId="0" xfId="2" applyFont="1" applyAlignment="1" applyProtection="1">
      <alignment horizontal="center"/>
      <protection locked="0"/>
    </xf>
    <xf numFmtId="6" fontId="4" fillId="0" borderId="0" xfId="2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3" fillId="0" borderId="1" xfId="0" applyFont="1" applyBorder="1" applyAlignment="1"/>
    <xf numFmtId="0" fontId="15" fillId="0" borderId="0" xfId="0" applyFont="1" applyBorder="1" applyProtection="1">
      <alignment vertical="center"/>
      <protection locked="0"/>
    </xf>
    <xf numFmtId="6" fontId="26" fillId="0" borderId="0" xfId="2" applyFont="1" applyBorder="1" applyAlignment="1">
      <alignment horizontal="right" vertical="center"/>
    </xf>
    <xf numFmtId="6" fontId="26" fillId="0" borderId="0" xfId="2" applyFont="1" applyBorder="1" applyAlignment="1" applyProtection="1">
      <alignment horizontal="right" vertical="center"/>
      <protection locked="0"/>
    </xf>
    <xf numFmtId="6" fontId="6" fillId="0" borderId="0" xfId="2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6" fontId="25" fillId="0" borderId="0" xfId="2" applyFont="1" applyAlignment="1">
      <alignment horizontal="right"/>
    </xf>
    <xf numFmtId="6" fontId="37" fillId="0" borderId="35" xfId="2" applyFont="1" applyBorder="1" applyAlignment="1" applyProtection="1">
      <alignment horizontal="right"/>
    </xf>
    <xf numFmtId="6" fontId="26" fillId="0" borderId="3" xfId="2" applyFont="1" applyBorder="1" applyAlignment="1" applyProtection="1">
      <alignment horizontal="right" vertical="center"/>
    </xf>
    <xf numFmtId="6" fontId="4" fillId="0" borderId="100" xfId="2" applyFont="1" applyBorder="1" applyAlignment="1" applyProtection="1"/>
    <xf numFmtId="6" fontId="4" fillId="0" borderId="93" xfId="2" applyFont="1" applyBorder="1" applyAlignment="1" applyProtection="1"/>
    <xf numFmtId="6" fontId="7" fillId="0" borderId="100" xfId="2" applyFont="1" applyBorder="1" applyAlignment="1" applyProtection="1"/>
    <xf numFmtId="6" fontId="7" fillId="0" borderId="93" xfId="2" applyFont="1" applyBorder="1" applyAlignment="1" applyProtection="1"/>
    <xf numFmtId="6" fontId="6" fillId="0" borderId="3" xfId="2" applyFont="1" applyBorder="1" applyAlignment="1" applyProtection="1">
      <alignment horizontal="right" vertical="center"/>
    </xf>
    <xf numFmtId="6" fontId="4" fillId="0" borderId="104" xfId="2" applyFont="1" applyBorder="1" applyAlignment="1" applyProtection="1"/>
    <xf numFmtId="6" fontId="7" fillId="0" borderId="104" xfId="2" applyFont="1" applyBorder="1" applyAlignment="1" applyProtection="1"/>
    <xf numFmtId="6" fontId="55" fillId="0" borderId="0" xfId="2" applyFont="1" applyAlignment="1" applyProtection="1">
      <alignment horizontal="right"/>
    </xf>
    <xf numFmtId="6" fontId="13" fillId="0" borderId="3" xfId="2" applyFont="1" applyBorder="1" applyAlignment="1" applyProtection="1">
      <alignment horizontal="right" vertical="center"/>
    </xf>
    <xf numFmtId="6" fontId="6" fillId="0" borderId="3" xfId="2" applyFont="1" applyBorder="1" applyAlignment="1" applyProtection="1">
      <alignment horizontal="right" vertical="center" wrapText="1"/>
    </xf>
    <xf numFmtId="6" fontId="13" fillId="0" borderId="3" xfId="0" applyNumberFormat="1" applyFont="1" applyBorder="1" applyAlignment="1" applyProtection="1">
      <alignment horizontal="right" vertical="center"/>
    </xf>
    <xf numFmtId="6" fontId="51" fillId="0" borderId="3" xfId="0" applyNumberFormat="1" applyFont="1" applyBorder="1" applyProtection="1">
      <alignment vertical="center"/>
    </xf>
    <xf numFmtId="6" fontId="37" fillId="2" borderId="17" xfId="2" applyFont="1" applyFill="1" applyBorder="1" applyAlignment="1" applyProtection="1">
      <alignment horizontal="right"/>
      <protection locked="0"/>
    </xf>
    <xf numFmtId="179" fontId="37" fillId="2" borderId="25" xfId="0" applyNumberFormat="1" applyFont="1" applyFill="1" applyBorder="1" applyAlignment="1" applyProtection="1">
      <alignment horizontal="left"/>
      <protection locked="0"/>
    </xf>
    <xf numFmtId="56" fontId="37" fillId="2" borderId="19" xfId="0" applyNumberFormat="1" applyFont="1" applyFill="1" applyBorder="1" applyAlignment="1" applyProtection="1">
      <alignment horizontal="right"/>
      <protection locked="0"/>
    </xf>
    <xf numFmtId="179" fontId="12" fillId="2" borderId="25" xfId="0" applyNumberFormat="1" applyFont="1" applyFill="1" applyBorder="1" applyAlignment="1" applyProtection="1">
      <alignment horizontal="left"/>
      <protection locked="0"/>
    </xf>
    <xf numFmtId="6" fontId="39" fillId="2" borderId="27" xfId="2" applyFont="1" applyFill="1" applyBorder="1" applyAlignment="1" applyProtection="1">
      <alignment horizontal="right"/>
      <protection locked="0"/>
    </xf>
    <xf numFmtId="179" fontId="12" fillId="2" borderId="31" xfId="0" applyNumberFormat="1" applyFont="1" applyFill="1" applyBorder="1" applyAlignment="1" applyProtection="1">
      <alignment horizontal="left"/>
      <protection locked="0"/>
    </xf>
    <xf numFmtId="56" fontId="37" fillId="2" borderId="32" xfId="0" applyNumberFormat="1" applyFont="1" applyFill="1" applyBorder="1" applyAlignment="1" applyProtection="1">
      <alignment horizontal="right"/>
      <protection locked="0"/>
    </xf>
    <xf numFmtId="6" fontId="30" fillId="2" borderId="31" xfId="2" applyFont="1" applyFill="1" applyBorder="1" applyAlignment="1" applyProtection="1">
      <alignment horizontal="left"/>
      <protection locked="0"/>
    </xf>
    <xf numFmtId="0" fontId="38" fillId="2" borderId="18" xfId="0" applyFont="1" applyFill="1" applyBorder="1" applyAlignment="1" applyProtection="1">
      <protection locked="0"/>
    </xf>
    <xf numFmtId="0" fontId="38" fillId="2" borderId="38" xfId="0" applyFont="1" applyFill="1" applyBorder="1" applyAlignment="1" applyProtection="1">
      <protection locked="0"/>
    </xf>
    <xf numFmtId="0" fontId="38" fillId="2" borderId="36" xfId="0" applyFont="1" applyFill="1" applyBorder="1" applyAlignment="1" applyProtection="1">
      <protection locked="0"/>
    </xf>
    <xf numFmtId="56" fontId="37" fillId="2" borderId="37" xfId="0" applyNumberFormat="1" applyFont="1" applyFill="1" applyBorder="1" applyAlignment="1" applyProtection="1">
      <alignment horizontal="right"/>
      <protection locked="0"/>
    </xf>
    <xf numFmtId="6" fontId="37" fillId="2" borderId="20" xfId="2" applyFont="1" applyFill="1" applyBorder="1" applyAlignment="1" applyProtection="1">
      <alignment horizontal="right"/>
      <protection locked="0"/>
    </xf>
    <xf numFmtId="56" fontId="37" fillId="2" borderId="22" xfId="0" applyNumberFormat="1" applyFont="1" applyFill="1" applyBorder="1" applyAlignment="1" applyProtection="1">
      <alignment horizontal="right"/>
      <protection locked="0"/>
    </xf>
    <xf numFmtId="6" fontId="39" fillId="2" borderId="29" xfId="2" applyFont="1" applyFill="1" applyBorder="1" applyAlignment="1" applyProtection="1">
      <alignment horizontal="right"/>
      <protection locked="0"/>
    </xf>
    <xf numFmtId="179" fontId="12" fillId="2" borderId="18" xfId="0" applyNumberFormat="1" applyFont="1" applyFill="1" applyBorder="1" applyAlignment="1" applyProtection="1">
      <alignment horizontal="left"/>
      <protection locked="0"/>
    </xf>
    <xf numFmtId="56" fontId="37" fillId="2" borderId="30" xfId="0" applyNumberFormat="1" applyFont="1" applyFill="1" applyBorder="1" applyAlignment="1" applyProtection="1">
      <alignment horizontal="right"/>
      <protection locked="0"/>
    </xf>
    <xf numFmtId="6" fontId="30" fillId="2" borderId="20" xfId="2" applyFont="1" applyFill="1" applyBorder="1" applyAlignment="1" applyProtection="1">
      <alignment horizontal="right" wrapText="1"/>
      <protection locked="0"/>
    </xf>
    <xf numFmtId="38" fontId="11" fillId="2" borderId="21" xfId="1" applyFont="1" applyFill="1" applyBorder="1" applyAlignment="1" applyProtection="1">
      <alignment horizontal="left"/>
      <protection locked="0"/>
    </xf>
    <xf numFmtId="179" fontId="30" fillId="2" borderId="22" xfId="1" applyNumberFormat="1" applyFont="1" applyFill="1" applyBorder="1" applyAlignment="1" applyProtection="1">
      <alignment horizontal="right"/>
      <protection locked="0"/>
    </xf>
    <xf numFmtId="6" fontId="29" fillId="2" borderId="20" xfId="2" applyFont="1" applyFill="1" applyBorder="1" applyAlignment="1" applyProtection="1">
      <alignment horizontal="right"/>
      <protection locked="0"/>
    </xf>
    <xf numFmtId="179" fontId="29" fillId="2" borderId="22" xfId="1" applyNumberFormat="1" applyFont="1" applyFill="1" applyBorder="1" applyAlignment="1" applyProtection="1">
      <alignment horizontal="right"/>
      <protection locked="0"/>
    </xf>
    <xf numFmtId="6" fontId="30" fillId="2" borderId="17" xfId="2" applyFont="1" applyFill="1" applyBorder="1" applyAlignment="1" applyProtection="1">
      <alignment horizontal="right" wrapText="1"/>
      <protection locked="0"/>
    </xf>
    <xf numFmtId="38" fontId="12" fillId="2" borderId="25" xfId="1" applyFont="1" applyFill="1" applyBorder="1" applyAlignment="1" applyProtection="1">
      <alignment horizontal="left"/>
      <protection locked="0"/>
    </xf>
    <xf numFmtId="179" fontId="30" fillId="2" borderId="19" xfId="1" applyNumberFormat="1" applyFont="1" applyFill="1" applyBorder="1" applyAlignment="1" applyProtection="1">
      <alignment horizontal="right"/>
      <protection locked="0"/>
    </xf>
    <xf numFmtId="6" fontId="29" fillId="2" borderId="17" xfId="2" applyFont="1" applyFill="1" applyBorder="1" applyAlignment="1" applyProtection="1">
      <alignment horizontal="right"/>
      <protection locked="0"/>
    </xf>
    <xf numFmtId="38" fontId="11" fillId="2" borderId="25" xfId="1" applyFont="1" applyFill="1" applyBorder="1" applyAlignment="1" applyProtection="1">
      <alignment horizontal="left"/>
      <protection locked="0"/>
    </xf>
    <xf numFmtId="179" fontId="29" fillId="2" borderId="19" xfId="1" applyNumberFormat="1" applyFont="1" applyFill="1" applyBorder="1" applyAlignment="1" applyProtection="1">
      <alignment horizontal="right"/>
      <protection locked="0"/>
    </xf>
    <xf numFmtId="6" fontId="30" fillId="2" borderId="27" xfId="2" applyFont="1" applyFill="1" applyBorder="1" applyAlignment="1" applyProtection="1">
      <alignment horizontal="right" wrapText="1"/>
      <protection locked="0"/>
    </xf>
    <xf numFmtId="38" fontId="11" fillId="2" borderId="31" xfId="1" applyFont="1" applyFill="1" applyBorder="1" applyAlignment="1" applyProtection="1">
      <alignment horizontal="left"/>
      <protection locked="0"/>
    </xf>
    <xf numFmtId="179" fontId="30" fillId="2" borderId="32" xfId="1" applyNumberFormat="1" applyFont="1" applyFill="1" applyBorder="1" applyAlignment="1" applyProtection="1">
      <alignment horizontal="right"/>
      <protection locked="0"/>
    </xf>
    <xf numFmtId="6" fontId="29" fillId="2" borderId="27" xfId="2" applyFont="1" applyFill="1" applyBorder="1" applyAlignment="1" applyProtection="1">
      <alignment horizontal="right" wrapText="1"/>
      <protection locked="0"/>
    </xf>
    <xf numFmtId="179" fontId="29" fillId="2" borderId="32" xfId="1" applyNumberFormat="1" applyFont="1" applyFill="1" applyBorder="1" applyAlignment="1" applyProtection="1">
      <alignment horizontal="right"/>
      <protection locked="0"/>
    </xf>
    <xf numFmtId="38" fontId="11" fillId="2" borderId="36" xfId="1" applyFont="1" applyFill="1" applyBorder="1" applyAlignment="1" applyProtection="1">
      <alignment horizontal="left"/>
      <protection locked="0"/>
    </xf>
    <xf numFmtId="6" fontId="29" fillId="2" borderId="34" xfId="2" applyFont="1" applyFill="1" applyBorder="1" applyAlignment="1" applyProtection="1">
      <alignment horizontal="right"/>
      <protection locked="0"/>
    </xf>
    <xf numFmtId="179" fontId="29" fillId="2" borderId="37" xfId="1" applyNumberFormat="1" applyFont="1" applyFill="1" applyBorder="1" applyAlignment="1" applyProtection="1">
      <alignment horizontal="right"/>
      <protection locked="0"/>
    </xf>
    <xf numFmtId="6" fontId="30" fillId="0" borderId="42" xfId="2" applyFont="1" applyFill="1" applyBorder="1" applyAlignment="1" applyProtection="1">
      <alignment horizontal="right" vertical="center"/>
    </xf>
    <xf numFmtId="0" fontId="43" fillId="2" borderId="51" xfId="0" applyFont="1" applyFill="1" applyBorder="1" applyProtection="1">
      <alignment vertical="center"/>
      <protection locked="0"/>
    </xf>
    <xf numFmtId="6" fontId="43" fillId="2" borderId="51" xfId="2" applyFont="1" applyFill="1" applyBorder="1" applyProtection="1">
      <alignment vertical="center"/>
      <protection locked="0"/>
    </xf>
    <xf numFmtId="179" fontId="43" fillId="2" borderId="51" xfId="2" applyNumberFormat="1" applyFont="1" applyFill="1" applyBorder="1" applyProtection="1">
      <alignment vertical="center"/>
      <protection locked="0"/>
    </xf>
    <xf numFmtId="0" fontId="43" fillId="2" borderId="52" xfId="0" applyFont="1" applyFill="1" applyBorder="1" applyProtection="1">
      <alignment vertical="center"/>
      <protection locked="0"/>
    </xf>
    <xf numFmtId="6" fontId="43" fillId="2" borderId="52" xfId="2" applyFont="1" applyFill="1" applyBorder="1" applyProtection="1">
      <alignment vertical="center"/>
      <protection locked="0"/>
    </xf>
    <xf numFmtId="179" fontId="43" fillId="2" borderId="52" xfId="2" applyNumberFormat="1" applyFont="1" applyFill="1" applyBorder="1" applyProtection="1">
      <alignment vertical="center"/>
      <protection locked="0"/>
    </xf>
    <xf numFmtId="179" fontId="43" fillId="2" borderId="52" xfId="0" applyNumberFormat="1" applyFont="1" applyFill="1" applyBorder="1" applyProtection="1">
      <alignment vertical="center"/>
      <protection locked="0"/>
    </xf>
    <xf numFmtId="0" fontId="43" fillId="2" borderId="53" xfId="0" applyFont="1" applyFill="1" applyBorder="1" applyProtection="1">
      <alignment vertical="center"/>
      <protection locked="0"/>
    </xf>
    <xf numFmtId="6" fontId="43" fillId="2" borderId="53" xfId="2" applyFont="1" applyFill="1" applyBorder="1" applyProtection="1">
      <alignment vertical="center"/>
      <protection locked="0"/>
    </xf>
    <xf numFmtId="179" fontId="43" fillId="2" borderId="53" xfId="2" applyNumberFormat="1" applyFont="1" applyFill="1" applyBorder="1" applyProtection="1">
      <alignment vertical="center"/>
      <protection locked="0"/>
    </xf>
    <xf numFmtId="179" fontId="30" fillId="0" borderId="56" xfId="0" applyNumberFormat="1" applyFont="1" applyBorder="1" applyAlignment="1" applyProtection="1">
      <alignment horizontal="center" vertical="center"/>
      <protection locked="0"/>
    </xf>
    <xf numFmtId="6" fontId="10" fillId="0" borderId="75" xfId="0" applyNumberFormat="1" applyFont="1" applyBorder="1" applyAlignment="1"/>
    <xf numFmtId="6" fontId="10" fillId="0" borderId="57" xfId="0" applyNumberFormat="1" applyFont="1" applyBorder="1" applyAlignment="1"/>
    <xf numFmtId="179" fontId="6" fillId="0" borderId="106" xfId="0" applyNumberFormat="1" applyFont="1" applyBorder="1" applyAlignment="1" applyProtection="1">
      <alignment horizontal="center" vertical="center"/>
      <protection locked="0"/>
    </xf>
    <xf numFmtId="6" fontId="29" fillId="0" borderId="107" xfId="2" applyFont="1" applyBorder="1" applyAlignment="1" applyProtection="1">
      <alignment vertical="center"/>
    </xf>
    <xf numFmtId="0" fontId="17" fillId="0" borderId="79" xfId="0" applyFont="1" applyBorder="1" applyAlignment="1" applyProtection="1">
      <alignment horizontal="right" shrinkToFit="1"/>
      <protection locked="0"/>
    </xf>
    <xf numFmtId="6" fontId="6" fillId="0" borderId="105" xfId="2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/>
    <xf numFmtId="55" fontId="15" fillId="0" borderId="0" xfId="0" applyNumberFormat="1" applyFont="1" applyAlignment="1" applyProtection="1">
      <alignment horizontal="center" vertical="center"/>
      <protection locked="0"/>
    </xf>
    <xf numFmtId="0" fontId="4" fillId="3" borderId="49" xfId="0" applyFont="1" applyFill="1" applyBorder="1" applyProtection="1">
      <alignment vertical="center"/>
      <protection locked="0"/>
    </xf>
    <xf numFmtId="0" fontId="4" fillId="3" borderId="91" xfId="0" applyFont="1" applyFill="1" applyBorder="1" applyProtection="1">
      <alignment vertical="center"/>
      <protection locked="0"/>
    </xf>
    <xf numFmtId="6" fontId="7" fillId="3" borderId="103" xfId="2" applyFont="1" applyFill="1" applyBorder="1" applyAlignment="1" applyProtection="1">
      <protection locked="0"/>
    </xf>
    <xf numFmtId="6" fontId="7" fillId="0" borderId="95" xfId="2" applyFont="1" applyBorder="1" applyAlignment="1" applyProtection="1"/>
    <xf numFmtId="0" fontId="4" fillId="3" borderId="88" xfId="0" applyFont="1" applyFill="1" applyBorder="1" applyProtection="1">
      <alignment vertical="center"/>
      <protection locked="0"/>
    </xf>
    <xf numFmtId="0" fontId="4" fillId="3" borderId="94" xfId="0" applyFont="1" applyFill="1" applyBorder="1" applyProtection="1">
      <alignment vertical="center"/>
      <protection locked="0"/>
    </xf>
    <xf numFmtId="0" fontId="38" fillId="3" borderId="18" xfId="0" applyFont="1" applyFill="1" applyBorder="1" applyAlignment="1" applyProtection="1">
      <protection locked="0"/>
    </xf>
    <xf numFmtId="56" fontId="37" fillId="3" borderId="19" xfId="0" applyNumberFormat="1" applyFont="1" applyFill="1" applyBorder="1" applyAlignment="1" applyProtection="1">
      <alignment horizontal="right"/>
      <protection locked="0"/>
    </xf>
    <xf numFmtId="6" fontId="30" fillId="3" borderId="20" xfId="2" applyFont="1" applyFill="1" applyBorder="1" applyAlignment="1" applyProtection="1">
      <alignment horizontal="right" wrapText="1"/>
      <protection locked="0"/>
    </xf>
    <xf numFmtId="38" fontId="11" fillId="3" borderId="21" xfId="1" applyFont="1" applyFill="1" applyBorder="1" applyAlignment="1" applyProtection="1">
      <alignment horizontal="left"/>
      <protection locked="0"/>
    </xf>
    <xf numFmtId="179" fontId="30" fillId="3" borderId="22" xfId="1" applyNumberFormat="1" applyFont="1" applyFill="1" applyBorder="1" applyAlignment="1" applyProtection="1">
      <alignment horizontal="right"/>
      <protection locked="0"/>
    </xf>
    <xf numFmtId="6" fontId="29" fillId="3" borderId="20" xfId="2" applyFont="1" applyFill="1" applyBorder="1" applyAlignment="1" applyProtection="1">
      <alignment horizontal="right"/>
      <protection locked="0"/>
    </xf>
    <xf numFmtId="179" fontId="29" fillId="3" borderId="22" xfId="1" applyNumberFormat="1" applyFont="1" applyFill="1" applyBorder="1" applyAlignment="1" applyProtection="1">
      <alignment horizontal="right"/>
      <protection locked="0"/>
    </xf>
    <xf numFmtId="56" fontId="37" fillId="3" borderId="22" xfId="0" applyNumberFormat="1" applyFont="1" applyFill="1" applyBorder="1" applyAlignment="1" applyProtection="1">
      <alignment horizontal="right"/>
      <protection locked="0"/>
    </xf>
    <xf numFmtId="6" fontId="30" fillId="3" borderId="17" xfId="2" applyFont="1" applyFill="1" applyBorder="1" applyAlignment="1" applyProtection="1">
      <alignment horizontal="right" wrapText="1"/>
      <protection locked="0"/>
    </xf>
    <xf numFmtId="38" fontId="12" fillId="3" borderId="25" xfId="1" applyFont="1" applyFill="1" applyBorder="1" applyAlignment="1" applyProtection="1">
      <alignment horizontal="left"/>
      <protection locked="0"/>
    </xf>
    <xf numFmtId="179" fontId="30" fillId="3" borderId="19" xfId="1" applyNumberFormat="1" applyFont="1" applyFill="1" applyBorder="1" applyAlignment="1" applyProtection="1">
      <alignment horizontal="right"/>
      <protection locked="0"/>
    </xf>
    <xf numFmtId="6" fontId="29" fillId="3" borderId="17" xfId="2" applyFont="1" applyFill="1" applyBorder="1" applyAlignment="1" applyProtection="1">
      <alignment horizontal="right"/>
      <protection locked="0"/>
    </xf>
    <xf numFmtId="38" fontId="11" fillId="3" borderId="25" xfId="1" applyFont="1" applyFill="1" applyBorder="1" applyAlignment="1" applyProtection="1">
      <alignment horizontal="left"/>
      <protection locked="0"/>
    </xf>
    <xf numFmtId="179" fontId="29" fillId="3" borderId="19" xfId="1" applyNumberFormat="1" applyFont="1" applyFill="1" applyBorder="1" applyAlignment="1" applyProtection="1">
      <alignment horizontal="right"/>
      <protection locked="0"/>
    </xf>
    <xf numFmtId="179" fontId="37" fillId="3" borderId="25" xfId="0" applyNumberFormat="1" applyFont="1" applyFill="1" applyBorder="1" applyAlignment="1" applyProtection="1">
      <alignment horizontal="left"/>
      <protection locked="0"/>
    </xf>
    <xf numFmtId="179" fontId="12" fillId="3" borderId="25" xfId="0" applyNumberFormat="1" applyFont="1" applyFill="1" applyBorder="1" applyAlignment="1" applyProtection="1">
      <alignment horizontal="left"/>
      <protection locked="0"/>
    </xf>
    <xf numFmtId="179" fontId="12" fillId="3" borderId="18" xfId="0" applyNumberFormat="1" applyFont="1" applyFill="1" applyBorder="1" applyAlignment="1" applyProtection="1">
      <alignment horizontal="left"/>
      <protection locked="0"/>
    </xf>
    <xf numFmtId="56" fontId="37" fillId="3" borderId="30" xfId="0" applyNumberFormat="1" applyFont="1" applyFill="1" applyBorder="1" applyAlignment="1" applyProtection="1">
      <alignment horizontal="right"/>
      <protection locked="0"/>
    </xf>
    <xf numFmtId="6" fontId="30" fillId="3" borderId="27" xfId="2" applyFont="1" applyFill="1" applyBorder="1" applyAlignment="1" applyProtection="1">
      <alignment horizontal="right" wrapText="1"/>
      <protection locked="0"/>
    </xf>
    <xf numFmtId="38" fontId="11" fillId="3" borderId="31" xfId="1" applyFont="1" applyFill="1" applyBorder="1" applyAlignment="1" applyProtection="1">
      <alignment horizontal="left"/>
      <protection locked="0"/>
    </xf>
    <xf numFmtId="179" fontId="30" fillId="3" borderId="32" xfId="1" applyNumberFormat="1" applyFont="1" applyFill="1" applyBorder="1" applyAlignment="1" applyProtection="1">
      <alignment horizontal="right"/>
      <protection locked="0"/>
    </xf>
    <xf numFmtId="6" fontId="29" fillId="3" borderId="27" xfId="2" applyFont="1" applyFill="1" applyBorder="1" applyAlignment="1" applyProtection="1">
      <alignment horizontal="right" wrapText="1"/>
      <protection locked="0"/>
    </xf>
    <xf numFmtId="179" fontId="29" fillId="3" borderId="32" xfId="1" applyNumberFormat="1" applyFont="1" applyFill="1" applyBorder="1" applyAlignment="1" applyProtection="1">
      <alignment horizontal="right"/>
      <protection locked="0"/>
    </xf>
    <xf numFmtId="0" fontId="38" fillId="3" borderId="36" xfId="0" applyFont="1" applyFill="1" applyBorder="1" applyAlignment="1" applyProtection="1">
      <protection locked="0"/>
    </xf>
    <xf numFmtId="56" fontId="37" fillId="3" borderId="37" xfId="0" applyNumberFormat="1" applyFont="1" applyFill="1" applyBorder="1" applyAlignment="1" applyProtection="1">
      <alignment horizontal="right"/>
      <protection locked="0"/>
    </xf>
    <xf numFmtId="38" fontId="11" fillId="3" borderId="36" xfId="1" applyFont="1" applyFill="1" applyBorder="1" applyAlignment="1" applyProtection="1">
      <alignment horizontal="left"/>
      <protection locked="0"/>
    </xf>
    <xf numFmtId="6" fontId="29" fillId="3" borderId="34" xfId="2" applyFont="1" applyFill="1" applyBorder="1" applyAlignment="1" applyProtection="1">
      <alignment horizontal="right"/>
      <protection locked="0"/>
    </xf>
    <xf numFmtId="179" fontId="29" fillId="3" borderId="37" xfId="1" applyNumberFormat="1" applyFont="1" applyFill="1" applyBorder="1" applyAlignment="1" applyProtection="1">
      <alignment horizontal="right"/>
      <protection locked="0"/>
    </xf>
    <xf numFmtId="179" fontId="12" fillId="3" borderId="31" xfId="0" applyNumberFormat="1" applyFont="1" applyFill="1" applyBorder="1" applyAlignment="1" applyProtection="1">
      <alignment horizontal="left"/>
      <protection locked="0"/>
    </xf>
    <xf numFmtId="56" fontId="37" fillId="3" borderId="32" xfId="0" applyNumberFormat="1" applyFont="1" applyFill="1" applyBorder="1" applyAlignment="1" applyProtection="1">
      <alignment horizontal="right"/>
      <protection locked="0"/>
    </xf>
    <xf numFmtId="6" fontId="30" fillId="3" borderId="31" xfId="2" applyFont="1" applyFill="1" applyBorder="1" applyAlignment="1" applyProtection="1">
      <alignment horizontal="left"/>
      <protection locked="0"/>
    </xf>
    <xf numFmtId="0" fontId="38" fillId="3" borderId="38" xfId="0" applyFont="1" applyFill="1" applyBorder="1" applyAlignment="1" applyProtection="1">
      <protection locked="0"/>
    </xf>
    <xf numFmtId="0" fontId="43" fillId="0" borderId="0" xfId="0" applyFont="1" applyFill="1" applyProtection="1">
      <alignment vertical="center"/>
      <protection locked="0"/>
    </xf>
    <xf numFmtId="0" fontId="4" fillId="4" borderId="49" xfId="0" applyFont="1" applyFill="1" applyBorder="1" applyProtection="1">
      <alignment vertical="center"/>
      <protection locked="0"/>
    </xf>
    <xf numFmtId="0" fontId="4" fillId="4" borderId="102" xfId="0" applyFont="1" applyFill="1" applyBorder="1" applyProtection="1">
      <alignment vertical="center"/>
      <protection locked="0"/>
    </xf>
    <xf numFmtId="6" fontId="7" fillId="4" borderId="103" xfId="2" applyFont="1" applyFill="1" applyBorder="1" applyAlignment="1" applyProtection="1">
      <protection locked="0"/>
    </xf>
    <xf numFmtId="0" fontId="4" fillId="4" borderId="91" xfId="0" applyFont="1" applyFill="1" applyBorder="1" applyProtection="1">
      <alignment vertical="center"/>
      <protection locked="0"/>
    </xf>
    <xf numFmtId="0" fontId="4" fillId="4" borderId="92" xfId="0" applyFont="1" applyFill="1" applyBorder="1" applyProtection="1">
      <alignment vertical="center"/>
      <protection locked="0"/>
    </xf>
    <xf numFmtId="0" fontId="4" fillId="4" borderId="97" xfId="0" applyFont="1" applyFill="1" applyBorder="1" applyProtection="1">
      <alignment vertical="center"/>
      <protection locked="0"/>
    </xf>
    <xf numFmtId="0" fontId="4" fillId="4" borderId="98" xfId="0" applyFont="1" applyFill="1" applyBorder="1" applyProtection="1">
      <alignment vertical="center"/>
      <protection locked="0"/>
    </xf>
    <xf numFmtId="6" fontId="43" fillId="4" borderId="95" xfId="2" applyFont="1" applyFill="1" applyBorder="1" applyAlignment="1" applyProtection="1">
      <protection locked="0"/>
    </xf>
    <xf numFmtId="0" fontId="4" fillId="4" borderId="88" xfId="0" applyFont="1" applyFill="1" applyBorder="1" applyProtection="1">
      <alignment vertical="center"/>
      <protection locked="0"/>
    </xf>
    <xf numFmtId="0" fontId="4" fillId="4" borderId="89" xfId="0" applyFont="1" applyFill="1" applyBorder="1" applyProtection="1">
      <alignment vertical="center"/>
      <protection locked="0"/>
    </xf>
    <xf numFmtId="6" fontId="7" fillId="4" borderId="89" xfId="2" applyFont="1" applyFill="1" applyBorder="1" applyAlignment="1" applyProtection="1">
      <protection locked="0"/>
    </xf>
    <xf numFmtId="6" fontId="7" fillId="4" borderId="102" xfId="2" applyFont="1" applyFill="1" applyBorder="1" applyAlignment="1" applyProtection="1">
      <protection locked="0"/>
    </xf>
    <xf numFmtId="6" fontId="43" fillId="4" borderId="92" xfId="2" applyFont="1" applyFill="1" applyBorder="1" applyAlignment="1" applyProtection="1">
      <protection locked="0"/>
    </xf>
    <xf numFmtId="6" fontId="7" fillId="4" borderId="92" xfId="2" applyFont="1" applyFill="1" applyBorder="1" applyAlignment="1" applyProtection="1">
      <protection locked="0"/>
    </xf>
    <xf numFmtId="6" fontId="43" fillId="4" borderId="93" xfId="2" applyFont="1" applyFill="1" applyBorder="1" applyAlignment="1" applyProtection="1">
      <alignment horizontal="right"/>
      <protection locked="0"/>
    </xf>
    <xf numFmtId="6" fontId="7" fillId="4" borderId="93" xfId="2" applyFont="1" applyFill="1" applyBorder="1" applyAlignment="1" applyProtection="1">
      <alignment horizontal="right"/>
      <protection locked="0"/>
    </xf>
    <xf numFmtId="0" fontId="4" fillId="4" borderId="94" xfId="0" applyFont="1" applyFill="1" applyBorder="1" applyProtection="1">
      <alignment vertical="center"/>
      <protection locked="0"/>
    </xf>
    <xf numFmtId="0" fontId="4" fillId="4" borderId="96" xfId="0" applyFont="1" applyFill="1" applyBorder="1" applyProtection="1">
      <alignment vertical="center"/>
      <protection locked="0"/>
    </xf>
    <xf numFmtId="6" fontId="7" fillId="4" borderId="104" xfId="2" applyFont="1" applyFill="1" applyBorder="1" applyAlignment="1" applyProtection="1">
      <alignment horizontal="right"/>
      <protection locked="0"/>
    </xf>
    <xf numFmtId="6" fontId="8" fillId="0" borderId="5" xfId="2" applyFont="1" applyFill="1" applyBorder="1" applyAlignment="1" applyProtection="1">
      <alignment horizontal="right" vertical="center"/>
    </xf>
    <xf numFmtId="6" fontId="8" fillId="0" borderId="6" xfId="2" applyFont="1" applyFill="1" applyBorder="1" applyAlignment="1" applyProtection="1">
      <alignment horizontal="right" vertical="center"/>
    </xf>
    <xf numFmtId="6" fontId="8" fillId="0" borderId="8" xfId="2" applyFont="1" applyFill="1" applyBorder="1" applyAlignment="1" applyProtection="1">
      <alignment horizontal="right" vertical="center"/>
    </xf>
    <xf numFmtId="6" fontId="37" fillId="4" borderId="17" xfId="2" applyFont="1" applyFill="1" applyBorder="1" applyAlignment="1" applyProtection="1">
      <alignment horizontal="right"/>
      <protection locked="0"/>
    </xf>
    <xf numFmtId="179" fontId="37" fillId="4" borderId="25" xfId="0" applyNumberFormat="1" applyFont="1" applyFill="1" applyBorder="1" applyAlignment="1" applyProtection="1">
      <alignment horizontal="left"/>
      <protection locked="0"/>
    </xf>
    <xf numFmtId="56" fontId="37" fillId="4" borderId="19" xfId="0" applyNumberFormat="1" applyFont="1" applyFill="1" applyBorder="1" applyAlignment="1" applyProtection="1">
      <alignment horizontal="right"/>
      <protection locked="0"/>
    </xf>
    <xf numFmtId="6" fontId="30" fillId="4" borderId="17" xfId="2" applyFont="1" applyFill="1" applyBorder="1" applyAlignment="1" applyProtection="1">
      <alignment horizontal="right" wrapText="1"/>
      <protection locked="0"/>
    </xf>
    <xf numFmtId="38" fontId="11" fillId="4" borderId="25" xfId="1" applyFont="1" applyFill="1" applyBorder="1" applyAlignment="1" applyProtection="1">
      <alignment horizontal="left"/>
      <protection locked="0"/>
    </xf>
    <xf numFmtId="179" fontId="30" fillId="4" borderId="19" xfId="1" applyNumberFormat="1" applyFont="1" applyFill="1" applyBorder="1" applyAlignment="1" applyProtection="1">
      <alignment horizontal="right"/>
      <protection locked="0"/>
    </xf>
    <xf numFmtId="6" fontId="29" fillId="4" borderId="17" xfId="2" applyFont="1" applyFill="1" applyBorder="1" applyAlignment="1" applyProtection="1">
      <alignment horizontal="right"/>
      <protection locked="0"/>
    </xf>
    <xf numFmtId="179" fontId="29" fillId="4" borderId="19" xfId="1" applyNumberFormat="1" applyFont="1" applyFill="1" applyBorder="1" applyAlignment="1" applyProtection="1">
      <alignment horizontal="right"/>
      <protection locked="0"/>
    </xf>
    <xf numFmtId="6" fontId="39" fillId="4" borderId="27" xfId="2" applyFont="1" applyFill="1" applyBorder="1" applyAlignment="1" applyProtection="1">
      <alignment horizontal="right"/>
      <protection locked="0"/>
    </xf>
    <xf numFmtId="6" fontId="30" fillId="4" borderId="31" xfId="2" applyFont="1" applyFill="1" applyBorder="1" applyAlignment="1" applyProtection="1">
      <alignment horizontal="left"/>
      <protection locked="0"/>
    </xf>
    <xf numFmtId="56" fontId="37" fillId="4" borderId="32" xfId="0" applyNumberFormat="1" applyFont="1" applyFill="1" applyBorder="1" applyAlignment="1" applyProtection="1">
      <alignment horizontal="right"/>
      <protection locked="0"/>
    </xf>
    <xf numFmtId="6" fontId="30" fillId="4" borderId="27" xfId="2" applyFont="1" applyFill="1" applyBorder="1" applyAlignment="1" applyProtection="1">
      <alignment horizontal="right" wrapText="1"/>
      <protection locked="0"/>
    </xf>
    <xf numFmtId="38" fontId="11" fillId="4" borderId="31" xfId="1" applyFont="1" applyFill="1" applyBorder="1" applyAlignment="1" applyProtection="1">
      <alignment horizontal="left"/>
      <protection locked="0"/>
    </xf>
    <xf numFmtId="179" fontId="30" fillId="4" borderId="32" xfId="1" applyNumberFormat="1" applyFont="1" applyFill="1" applyBorder="1" applyAlignment="1" applyProtection="1">
      <alignment horizontal="right"/>
      <protection locked="0"/>
    </xf>
    <xf numFmtId="6" fontId="29" fillId="4" borderId="27" xfId="2" applyFont="1" applyFill="1" applyBorder="1" applyAlignment="1" applyProtection="1">
      <alignment horizontal="right" wrapText="1"/>
      <protection locked="0"/>
    </xf>
    <xf numFmtId="179" fontId="29" fillId="4" borderId="32" xfId="1" applyNumberFormat="1" applyFont="1" applyFill="1" applyBorder="1" applyAlignment="1" applyProtection="1">
      <alignment horizontal="right"/>
      <protection locked="0"/>
    </xf>
    <xf numFmtId="0" fontId="38" fillId="4" borderId="36" xfId="0" applyFont="1" applyFill="1" applyBorder="1" applyAlignment="1" applyProtection="1">
      <protection locked="0"/>
    </xf>
    <xf numFmtId="56" fontId="37" fillId="4" borderId="37" xfId="0" applyNumberFormat="1" applyFont="1" applyFill="1" applyBorder="1" applyAlignment="1" applyProtection="1">
      <alignment horizontal="right"/>
      <protection locked="0"/>
    </xf>
    <xf numFmtId="6" fontId="30" fillId="4" borderId="20" xfId="2" applyFont="1" applyFill="1" applyBorder="1" applyAlignment="1" applyProtection="1">
      <alignment horizontal="right" wrapText="1"/>
      <protection locked="0"/>
    </xf>
    <xf numFmtId="38" fontId="11" fillId="4" borderId="36" xfId="1" applyFont="1" applyFill="1" applyBorder="1" applyAlignment="1" applyProtection="1">
      <alignment horizontal="left"/>
      <protection locked="0"/>
    </xf>
    <xf numFmtId="6" fontId="29" fillId="4" borderId="34" xfId="2" applyFont="1" applyFill="1" applyBorder="1" applyAlignment="1" applyProtection="1">
      <alignment horizontal="right"/>
      <protection locked="0"/>
    </xf>
    <xf numFmtId="179" fontId="29" fillId="4" borderId="37" xfId="1" applyNumberFormat="1" applyFont="1" applyFill="1" applyBorder="1" applyAlignment="1" applyProtection="1">
      <alignment horizontal="right"/>
      <protection locked="0"/>
    </xf>
    <xf numFmtId="0" fontId="38" fillId="4" borderId="38" xfId="0" applyFont="1" applyFill="1" applyBorder="1" applyAlignment="1" applyProtection="1">
      <protection locked="0"/>
    </xf>
    <xf numFmtId="179" fontId="12" fillId="4" borderId="25" xfId="0" applyNumberFormat="1" applyFont="1" applyFill="1" applyBorder="1" applyAlignment="1" applyProtection="1">
      <alignment horizontal="left"/>
      <protection locked="0"/>
    </xf>
    <xf numFmtId="179" fontId="30" fillId="4" borderId="22" xfId="1" applyNumberFormat="1" applyFont="1" applyFill="1" applyBorder="1" applyAlignment="1" applyProtection="1">
      <alignment horizontal="right"/>
      <protection locked="0"/>
    </xf>
    <xf numFmtId="0" fontId="38" fillId="4" borderId="18" xfId="0" applyFont="1" applyFill="1" applyBorder="1" applyAlignment="1" applyProtection="1">
      <protection locked="0"/>
    </xf>
    <xf numFmtId="179" fontId="12" fillId="4" borderId="31" xfId="0" applyNumberFormat="1" applyFont="1" applyFill="1" applyBorder="1" applyAlignment="1" applyProtection="1">
      <alignment horizontal="left"/>
      <protection locked="0"/>
    </xf>
    <xf numFmtId="6" fontId="37" fillId="4" borderId="20" xfId="2" applyFont="1" applyFill="1" applyBorder="1" applyAlignment="1" applyProtection="1">
      <alignment horizontal="right"/>
      <protection locked="0"/>
    </xf>
    <xf numFmtId="56" fontId="37" fillId="4" borderId="22" xfId="0" applyNumberFormat="1" applyFont="1" applyFill="1" applyBorder="1" applyAlignment="1" applyProtection="1">
      <alignment horizontal="right"/>
      <protection locked="0"/>
    </xf>
    <xf numFmtId="38" fontId="12" fillId="4" borderId="25" xfId="1" applyFont="1" applyFill="1" applyBorder="1" applyAlignment="1" applyProtection="1">
      <alignment horizontal="left"/>
      <protection locked="0"/>
    </xf>
    <xf numFmtId="179" fontId="12" fillId="4" borderId="18" xfId="0" applyNumberFormat="1" applyFont="1" applyFill="1" applyBorder="1" applyAlignment="1" applyProtection="1">
      <alignment horizontal="left"/>
      <protection locked="0"/>
    </xf>
    <xf numFmtId="56" fontId="37" fillId="4" borderId="30" xfId="0" applyNumberFormat="1" applyFont="1" applyFill="1" applyBorder="1" applyAlignment="1" applyProtection="1">
      <alignment horizontal="right"/>
      <protection locked="0"/>
    </xf>
    <xf numFmtId="38" fontId="11" fillId="4" borderId="21" xfId="1" applyFont="1" applyFill="1" applyBorder="1" applyAlignment="1" applyProtection="1">
      <alignment horizontal="left"/>
      <protection locked="0"/>
    </xf>
    <xf numFmtId="6" fontId="29" fillId="4" borderId="20" xfId="2" applyFont="1" applyFill="1" applyBorder="1" applyAlignment="1" applyProtection="1">
      <alignment horizontal="right"/>
      <protection locked="0"/>
    </xf>
    <xf numFmtId="179" fontId="29" fillId="4" borderId="22" xfId="1" applyNumberFormat="1" applyFont="1" applyFill="1" applyBorder="1" applyAlignment="1" applyProtection="1">
      <alignment horizontal="right"/>
      <protection locked="0"/>
    </xf>
    <xf numFmtId="0" fontId="43" fillId="4" borderId="51" xfId="0" applyFont="1" applyFill="1" applyBorder="1" applyProtection="1">
      <alignment vertical="center"/>
      <protection locked="0"/>
    </xf>
    <xf numFmtId="6" fontId="43" fillId="4" borderId="51" xfId="2" applyFont="1" applyFill="1" applyBorder="1" applyProtection="1">
      <alignment vertical="center"/>
      <protection locked="0"/>
    </xf>
    <xf numFmtId="179" fontId="43" fillId="4" borderId="51" xfId="2" applyNumberFormat="1" applyFont="1" applyFill="1" applyBorder="1" applyProtection="1">
      <alignment vertical="center"/>
      <protection locked="0"/>
    </xf>
    <xf numFmtId="0" fontId="43" fillId="4" borderId="52" xfId="0" applyFont="1" applyFill="1" applyBorder="1" applyProtection="1">
      <alignment vertical="center"/>
      <protection locked="0"/>
    </xf>
    <xf numFmtId="6" fontId="43" fillId="4" borderId="52" xfId="2" applyFont="1" applyFill="1" applyBorder="1" applyProtection="1">
      <alignment vertical="center"/>
      <protection locked="0"/>
    </xf>
    <xf numFmtId="179" fontId="43" fillId="4" borderId="52" xfId="2" applyNumberFormat="1" applyFont="1" applyFill="1" applyBorder="1" applyProtection="1">
      <alignment vertical="center"/>
      <protection locked="0"/>
    </xf>
    <xf numFmtId="179" fontId="43" fillId="4" borderId="52" xfId="0" applyNumberFormat="1" applyFont="1" applyFill="1" applyBorder="1" applyProtection="1">
      <alignment vertical="center"/>
      <protection locked="0"/>
    </xf>
    <xf numFmtId="0" fontId="43" fillId="4" borderId="53" xfId="0" applyFont="1" applyFill="1" applyBorder="1" applyProtection="1">
      <alignment vertical="center"/>
      <protection locked="0"/>
    </xf>
    <xf numFmtId="6" fontId="43" fillId="4" borderId="53" xfId="2" applyFont="1" applyFill="1" applyBorder="1" applyProtection="1">
      <alignment vertical="center"/>
      <protection locked="0"/>
    </xf>
    <xf numFmtId="179" fontId="43" fillId="4" borderId="53" xfId="2" applyNumberFormat="1" applyFont="1" applyFill="1" applyBorder="1" applyProtection="1">
      <alignment vertical="center"/>
      <protection locked="0"/>
    </xf>
    <xf numFmtId="0" fontId="25" fillId="4" borderId="52" xfId="0" applyFont="1" applyFill="1" applyBorder="1" applyProtection="1">
      <alignment vertical="center"/>
      <protection locked="0"/>
    </xf>
    <xf numFmtId="179" fontId="11" fillId="4" borderId="21" xfId="0" applyNumberFormat="1" applyFont="1" applyFill="1" applyBorder="1" applyAlignment="1" applyProtection="1">
      <alignment horizontal="left"/>
      <protection locked="0"/>
    </xf>
    <xf numFmtId="6" fontId="11" fillId="4" borderId="65" xfId="2" applyFont="1" applyFill="1" applyBorder="1" applyAlignment="1" applyProtection="1">
      <alignment horizontal="right"/>
      <protection locked="0"/>
    </xf>
    <xf numFmtId="179" fontId="11" fillId="4" borderId="25" xfId="0" applyNumberFormat="1" applyFont="1" applyFill="1" applyBorder="1" applyAlignment="1" applyProtection="1">
      <alignment horizontal="left"/>
      <protection locked="0"/>
    </xf>
    <xf numFmtId="6" fontId="11" fillId="4" borderId="68" xfId="2" applyFont="1" applyFill="1" applyBorder="1" applyAlignment="1" applyProtection="1">
      <alignment horizontal="right"/>
      <protection locked="0"/>
    </xf>
    <xf numFmtId="0" fontId="46" fillId="4" borderId="25" xfId="0" applyFont="1" applyFill="1" applyBorder="1" applyAlignment="1" applyProtection="1">
      <protection locked="0"/>
    </xf>
    <xf numFmtId="6" fontId="11" fillId="4" borderId="25" xfId="2" applyFont="1" applyFill="1" applyBorder="1" applyAlignment="1" applyProtection="1">
      <alignment horizontal="left"/>
      <protection locked="0"/>
    </xf>
    <xf numFmtId="179" fontId="11" fillId="4" borderId="31" xfId="0" applyNumberFormat="1" applyFont="1" applyFill="1" applyBorder="1" applyAlignment="1" applyProtection="1">
      <alignment horizontal="left"/>
      <protection locked="0"/>
    </xf>
    <xf numFmtId="6" fontId="11" fillId="4" borderId="71" xfId="2" applyFont="1" applyFill="1" applyBorder="1" applyAlignment="1" applyProtection="1">
      <alignment horizontal="right"/>
      <protection locked="0"/>
    </xf>
    <xf numFmtId="0" fontId="4" fillId="5" borderId="49" xfId="0" applyFont="1" applyFill="1" applyBorder="1" applyProtection="1">
      <alignment vertical="center"/>
      <protection locked="0"/>
    </xf>
    <xf numFmtId="0" fontId="4" fillId="5" borderId="102" xfId="0" applyFont="1" applyFill="1" applyBorder="1" applyProtection="1">
      <alignment vertical="center"/>
      <protection locked="0"/>
    </xf>
    <xf numFmtId="6" fontId="7" fillId="5" borderId="103" xfId="2" applyFont="1" applyFill="1" applyBorder="1" applyAlignment="1" applyProtection="1">
      <protection locked="0"/>
    </xf>
    <xf numFmtId="0" fontId="4" fillId="5" borderId="91" xfId="0" applyFont="1" applyFill="1" applyBorder="1" applyProtection="1">
      <alignment vertical="center"/>
      <protection locked="0"/>
    </xf>
    <xf numFmtId="0" fontId="4" fillId="5" borderId="92" xfId="0" applyFont="1" applyFill="1" applyBorder="1" applyProtection="1">
      <alignment vertical="center"/>
      <protection locked="0"/>
    </xf>
    <xf numFmtId="0" fontId="4" fillId="5" borderId="97" xfId="0" applyFont="1" applyFill="1" applyBorder="1" applyProtection="1">
      <alignment vertical="center"/>
      <protection locked="0"/>
    </xf>
    <xf numFmtId="0" fontId="4" fillId="5" borderId="98" xfId="0" applyFont="1" applyFill="1" applyBorder="1" applyProtection="1">
      <alignment vertical="center"/>
      <protection locked="0"/>
    </xf>
    <xf numFmtId="6" fontId="43" fillId="5" borderId="95" xfId="2" applyFont="1" applyFill="1" applyBorder="1" applyAlignment="1" applyProtection="1">
      <protection locked="0"/>
    </xf>
    <xf numFmtId="0" fontId="4" fillId="5" borderId="88" xfId="0" applyFont="1" applyFill="1" applyBorder="1" applyProtection="1">
      <alignment vertical="center"/>
      <protection locked="0"/>
    </xf>
    <xf numFmtId="0" fontId="4" fillId="5" borderId="89" xfId="0" applyFont="1" applyFill="1" applyBorder="1" applyProtection="1">
      <alignment vertical="center"/>
      <protection locked="0"/>
    </xf>
    <xf numFmtId="6" fontId="7" fillId="5" borderId="89" xfId="2" applyFont="1" applyFill="1" applyBorder="1" applyAlignment="1" applyProtection="1">
      <protection locked="0"/>
    </xf>
    <xf numFmtId="6" fontId="7" fillId="5" borderId="102" xfId="2" applyFont="1" applyFill="1" applyBorder="1" applyAlignment="1" applyProtection="1">
      <protection locked="0"/>
    </xf>
    <xf numFmtId="0" fontId="4" fillId="5" borderId="94" xfId="0" applyFont="1" applyFill="1" applyBorder="1" applyProtection="1">
      <alignment vertical="center"/>
      <protection locked="0"/>
    </xf>
    <xf numFmtId="0" fontId="4" fillId="5" borderId="96" xfId="0" applyFont="1" applyFill="1" applyBorder="1" applyProtection="1">
      <alignment vertical="center"/>
      <protection locked="0"/>
    </xf>
    <xf numFmtId="6" fontId="7" fillId="5" borderId="104" xfId="2" applyFont="1" applyFill="1" applyBorder="1" applyAlignment="1" applyProtection="1">
      <alignment horizontal="right"/>
      <protection locked="0"/>
    </xf>
    <xf numFmtId="6" fontId="37" fillId="5" borderId="17" xfId="2" applyFont="1" applyFill="1" applyBorder="1" applyAlignment="1" applyProtection="1">
      <alignment horizontal="right"/>
      <protection locked="0"/>
    </xf>
    <xf numFmtId="179" fontId="37" fillId="5" borderId="25" xfId="0" applyNumberFormat="1" applyFont="1" applyFill="1" applyBorder="1" applyAlignment="1" applyProtection="1">
      <alignment horizontal="left"/>
      <protection locked="0"/>
    </xf>
    <xf numFmtId="56" fontId="37" fillId="5" borderId="19" xfId="0" applyNumberFormat="1" applyFont="1" applyFill="1" applyBorder="1" applyAlignment="1" applyProtection="1">
      <alignment horizontal="right"/>
      <protection locked="0"/>
    </xf>
    <xf numFmtId="6" fontId="30" fillId="5" borderId="17" xfId="2" applyFont="1" applyFill="1" applyBorder="1" applyAlignment="1" applyProtection="1">
      <alignment horizontal="right" wrapText="1"/>
      <protection locked="0"/>
    </xf>
    <xf numFmtId="38" fontId="11" fillId="5" borderId="25" xfId="1" applyFont="1" applyFill="1" applyBorder="1" applyAlignment="1" applyProtection="1">
      <alignment horizontal="left"/>
      <protection locked="0"/>
    </xf>
    <xf numFmtId="179" fontId="30" fillId="5" borderId="19" xfId="1" applyNumberFormat="1" applyFont="1" applyFill="1" applyBorder="1" applyAlignment="1" applyProtection="1">
      <alignment horizontal="right"/>
      <protection locked="0"/>
    </xf>
    <xf numFmtId="6" fontId="29" fillId="5" borderId="17" xfId="2" applyFont="1" applyFill="1" applyBorder="1" applyAlignment="1" applyProtection="1">
      <alignment horizontal="right"/>
      <protection locked="0"/>
    </xf>
    <xf numFmtId="179" fontId="29" fillId="5" borderId="19" xfId="1" applyNumberFormat="1" applyFont="1" applyFill="1" applyBorder="1" applyAlignment="1" applyProtection="1">
      <alignment horizontal="right"/>
      <protection locked="0"/>
    </xf>
    <xf numFmtId="6" fontId="39" fillId="5" borderId="27" xfId="2" applyFont="1" applyFill="1" applyBorder="1" applyAlignment="1" applyProtection="1">
      <alignment horizontal="right"/>
      <protection locked="0"/>
    </xf>
    <xf numFmtId="6" fontId="30" fillId="5" borderId="31" xfId="2" applyFont="1" applyFill="1" applyBorder="1" applyAlignment="1" applyProtection="1">
      <alignment horizontal="left"/>
      <protection locked="0"/>
    </xf>
    <xf numFmtId="56" fontId="37" fillId="5" borderId="32" xfId="0" applyNumberFormat="1" applyFont="1" applyFill="1" applyBorder="1" applyAlignment="1" applyProtection="1">
      <alignment horizontal="right"/>
      <protection locked="0"/>
    </xf>
    <xf numFmtId="6" fontId="30" fillId="5" borderId="27" xfId="2" applyFont="1" applyFill="1" applyBorder="1" applyAlignment="1" applyProtection="1">
      <alignment horizontal="right" wrapText="1"/>
      <protection locked="0"/>
    </xf>
    <xf numFmtId="38" fontId="11" fillId="5" borderId="31" xfId="1" applyFont="1" applyFill="1" applyBorder="1" applyAlignment="1" applyProtection="1">
      <alignment horizontal="left"/>
      <protection locked="0"/>
    </xf>
    <xf numFmtId="179" fontId="30" fillId="5" borderId="32" xfId="1" applyNumberFormat="1" applyFont="1" applyFill="1" applyBorder="1" applyAlignment="1" applyProtection="1">
      <alignment horizontal="right"/>
      <protection locked="0"/>
    </xf>
    <xf numFmtId="6" fontId="29" fillId="5" borderId="27" xfId="2" applyFont="1" applyFill="1" applyBorder="1" applyAlignment="1" applyProtection="1">
      <alignment horizontal="right" wrapText="1"/>
      <protection locked="0"/>
    </xf>
    <xf numFmtId="179" fontId="29" fillId="5" borderId="32" xfId="1" applyNumberFormat="1" applyFont="1" applyFill="1" applyBorder="1" applyAlignment="1" applyProtection="1">
      <alignment horizontal="right"/>
      <protection locked="0"/>
    </xf>
    <xf numFmtId="0" fontId="38" fillId="5" borderId="36" xfId="0" applyFont="1" applyFill="1" applyBorder="1" applyAlignment="1" applyProtection="1">
      <protection locked="0"/>
    </xf>
    <xf numFmtId="56" fontId="37" fillId="5" borderId="37" xfId="0" applyNumberFormat="1" applyFont="1" applyFill="1" applyBorder="1" applyAlignment="1" applyProtection="1">
      <alignment horizontal="right"/>
      <protection locked="0"/>
    </xf>
    <xf numFmtId="6" fontId="30" fillId="5" borderId="20" xfId="2" applyFont="1" applyFill="1" applyBorder="1" applyAlignment="1" applyProtection="1">
      <alignment horizontal="right" wrapText="1"/>
      <protection locked="0"/>
    </xf>
    <xf numFmtId="38" fontId="11" fillId="5" borderId="36" xfId="1" applyFont="1" applyFill="1" applyBorder="1" applyAlignment="1" applyProtection="1">
      <alignment horizontal="left"/>
      <protection locked="0"/>
    </xf>
    <xf numFmtId="6" fontId="29" fillId="5" borderId="34" xfId="2" applyFont="1" applyFill="1" applyBorder="1" applyAlignment="1" applyProtection="1">
      <alignment horizontal="right"/>
      <protection locked="0"/>
    </xf>
    <xf numFmtId="179" fontId="29" fillId="5" borderId="37" xfId="1" applyNumberFormat="1" applyFont="1" applyFill="1" applyBorder="1" applyAlignment="1" applyProtection="1">
      <alignment horizontal="right"/>
      <protection locked="0"/>
    </xf>
    <xf numFmtId="0" fontId="38" fillId="5" borderId="38" xfId="0" applyFont="1" applyFill="1" applyBorder="1" applyAlignment="1" applyProtection="1">
      <protection locked="0"/>
    </xf>
    <xf numFmtId="179" fontId="12" fillId="5" borderId="25" xfId="0" applyNumberFormat="1" applyFont="1" applyFill="1" applyBorder="1" applyAlignment="1" applyProtection="1">
      <alignment horizontal="left"/>
      <protection locked="0"/>
    </xf>
    <xf numFmtId="179" fontId="30" fillId="5" borderId="22" xfId="1" applyNumberFormat="1" applyFont="1" applyFill="1" applyBorder="1" applyAlignment="1" applyProtection="1">
      <alignment horizontal="right"/>
      <protection locked="0"/>
    </xf>
    <xf numFmtId="0" fontId="38" fillId="5" borderId="18" xfId="0" applyFont="1" applyFill="1" applyBorder="1" applyAlignment="1" applyProtection="1">
      <protection locked="0"/>
    </xf>
    <xf numFmtId="179" fontId="12" fillId="5" borderId="31" xfId="0" applyNumberFormat="1" applyFont="1" applyFill="1" applyBorder="1" applyAlignment="1" applyProtection="1">
      <alignment horizontal="left"/>
      <protection locked="0"/>
    </xf>
    <xf numFmtId="6" fontId="37" fillId="5" borderId="20" xfId="2" applyFont="1" applyFill="1" applyBorder="1" applyAlignment="1" applyProtection="1">
      <alignment horizontal="right"/>
      <protection locked="0"/>
    </xf>
    <xf numFmtId="56" fontId="37" fillId="5" borderId="22" xfId="0" applyNumberFormat="1" applyFont="1" applyFill="1" applyBorder="1" applyAlignment="1" applyProtection="1">
      <alignment horizontal="right"/>
      <protection locked="0"/>
    </xf>
    <xf numFmtId="38" fontId="12" fillId="5" borderId="25" xfId="1" applyFont="1" applyFill="1" applyBorder="1" applyAlignment="1" applyProtection="1">
      <alignment horizontal="left"/>
      <protection locked="0"/>
    </xf>
    <xf numFmtId="6" fontId="39" fillId="5" borderId="29" xfId="2" applyFont="1" applyFill="1" applyBorder="1" applyAlignment="1" applyProtection="1">
      <alignment horizontal="right"/>
      <protection locked="0"/>
    </xf>
    <xf numFmtId="179" fontId="12" fillId="5" borderId="18" xfId="0" applyNumberFormat="1" applyFont="1" applyFill="1" applyBorder="1" applyAlignment="1" applyProtection="1">
      <alignment horizontal="left"/>
      <protection locked="0"/>
    </xf>
    <xf numFmtId="56" fontId="37" fillId="5" borderId="30" xfId="0" applyNumberFormat="1" applyFont="1" applyFill="1" applyBorder="1" applyAlignment="1" applyProtection="1">
      <alignment horizontal="right"/>
      <protection locked="0"/>
    </xf>
    <xf numFmtId="38" fontId="11" fillId="5" borderId="21" xfId="1" applyFont="1" applyFill="1" applyBorder="1" applyAlignment="1" applyProtection="1">
      <alignment horizontal="left"/>
      <protection locked="0"/>
    </xf>
    <xf numFmtId="6" fontId="29" fillId="5" borderId="20" xfId="2" applyFont="1" applyFill="1" applyBorder="1" applyAlignment="1" applyProtection="1">
      <alignment horizontal="right"/>
      <protection locked="0"/>
    </xf>
    <xf numFmtId="179" fontId="29" fillId="5" borderId="22" xfId="1" applyNumberFormat="1" applyFont="1" applyFill="1" applyBorder="1" applyAlignment="1" applyProtection="1">
      <alignment horizontal="right"/>
      <protection locked="0"/>
    </xf>
    <xf numFmtId="179" fontId="11" fillId="5" borderId="21" xfId="0" applyNumberFormat="1" applyFont="1" applyFill="1" applyBorder="1" applyAlignment="1" applyProtection="1">
      <alignment horizontal="left"/>
      <protection locked="0"/>
    </xf>
    <xf numFmtId="6" fontId="11" fillId="5" borderId="65" xfId="2" applyFont="1" applyFill="1" applyBorder="1" applyAlignment="1" applyProtection="1">
      <alignment horizontal="right"/>
      <protection locked="0"/>
    </xf>
    <xf numFmtId="179" fontId="11" fillId="5" borderId="25" xfId="0" applyNumberFormat="1" applyFont="1" applyFill="1" applyBorder="1" applyAlignment="1" applyProtection="1">
      <alignment horizontal="left"/>
      <protection locked="0"/>
    </xf>
    <xf numFmtId="6" fontId="11" fillId="5" borderId="68" xfId="2" applyFont="1" applyFill="1" applyBorder="1" applyAlignment="1" applyProtection="1">
      <alignment horizontal="right"/>
      <protection locked="0"/>
    </xf>
    <xf numFmtId="0" fontId="46" fillId="5" borderId="25" xfId="0" applyFont="1" applyFill="1" applyBorder="1" applyAlignment="1" applyProtection="1">
      <protection locked="0"/>
    </xf>
    <xf numFmtId="6" fontId="11" fillId="5" borderId="25" xfId="2" applyFont="1" applyFill="1" applyBorder="1" applyAlignment="1" applyProtection="1">
      <alignment horizontal="left"/>
      <protection locked="0"/>
    </xf>
    <xf numFmtId="179" fontId="11" fillId="5" borderId="31" xfId="0" applyNumberFormat="1" applyFont="1" applyFill="1" applyBorder="1" applyAlignment="1" applyProtection="1">
      <alignment horizontal="left"/>
      <protection locked="0"/>
    </xf>
    <xf numFmtId="6" fontId="11" fillId="5" borderId="71" xfId="2" applyFont="1" applyFill="1" applyBorder="1" applyAlignment="1" applyProtection="1">
      <alignment horizontal="right"/>
      <protection locked="0"/>
    </xf>
    <xf numFmtId="181" fontId="47" fillId="0" borderId="70" xfId="0" applyNumberFormat="1" applyFont="1" applyBorder="1" applyAlignment="1" applyProtection="1">
      <alignment horizontal="center"/>
      <protection locked="0"/>
    </xf>
    <xf numFmtId="181" fontId="47" fillId="0" borderId="31" xfId="0" applyNumberFormat="1" applyFont="1" applyBorder="1" applyAlignment="1" applyProtection="1">
      <alignment horizontal="center"/>
      <protection locked="0"/>
    </xf>
    <xf numFmtId="0" fontId="4" fillId="6" borderId="49" xfId="0" applyFont="1" applyFill="1" applyBorder="1" applyProtection="1">
      <alignment vertical="center"/>
      <protection locked="0"/>
    </xf>
    <xf numFmtId="0" fontId="4" fillId="6" borderId="102" xfId="0" applyFont="1" applyFill="1" applyBorder="1" applyProtection="1">
      <alignment vertical="center"/>
      <protection locked="0"/>
    </xf>
    <xf numFmtId="6" fontId="7" fillId="6" borderId="103" xfId="2" applyFont="1" applyFill="1" applyBorder="1" applyAlignment="1" applyProtection="1">
      <protection locked="0"/>
    </xf>
    <xf numFmtId="0" fontId="4" fillId="6" borderId="91" xfId="0" applyFont="1" applyFill="1" applyBorder="1" applyProtection="1">
      <alignment vertical="center"/>
      <protection locked="0"/>
    </xf>
    <xf numFmtId="0" fontId="4" fillId="6" borderId="92" xfId="0" applyFont="1" applyFill="1" applyBorder="1" applyProtection="1">
      <alignment vertical="center"/>
      <protection locked="0"/>
    </xf>
    <xf numFmtId="0" fontId="4" fillId="6" borderId="97" xfId="0" applyFont="1" applyFill="1" applyBorder="1" applyProtection="1">
      <alignment vertical="center"/>
      <protection locked="0"/>
    </xf>
    <xf numFmtId="0" fontId="4" fillId="6" borderId="98" xfId="0" applyFont="1" applyFill="1" applyBorder="1" applyProtection="1">
      <alignment vertical="center"/>
      <protection locked="0"/>
    </xf>
    <xf numFmtId="6" fontId="43" fillId="6" borderId="95" xfId="2" applyFont="1" applyFill="1" applyBorder="1" applyAlignment="1" applyProtection="1">
      <protection locked="0"/>
    </xf>
    <xf numFmtId="0" fontId="4" fillId="6" borderId="88" xfId="0" applyFont="1" applyFill="1" applyBorder="1" applyProtection="1">
      <alignment vertical="center"/>
      <protection locked="0"/>
    </xf>
    <xf numFmtId="0" fontId="4" fillId="6" borderId="89" xfId="0" applyFont="1" applyFill="1" applyBorder="1" applyProtection="1">
      <alignment vertical="center"/>
      <protection locked="0"/>
    </xf>
    <xf numFmtId="6" fontId="7" fillId="6" borderId="89" xfId="2" applyFont="1" applyFill="1" applyBorder="1" applyAlignment="1" applyProtection="1">
      <protection locked="0"/>
    </xf>
    <xf numFmtId="6" fontId="7" fillId="6" borderId="102" xfId="2" applyFont="1" applyFill="1" applyBorder="1" applyAlignment="1" applyProtection="1">
      <protection locked="0"/>
    </xf>
    <xf numFmtId="6" fontId="43" fillId="6" borderId="92" xfId="2" applyFont="1" applyFill="1" applyBorder="1" applyAlignment="1" applyProtection="1">
      <protection locked="0"/>
    </xf>
    <xf numFmtId="6" fontId="7" fillId="6" borderId="92" xfId="2" applyFont="1" applyFill="1" applyBorder="1" applyAlignment="1" applyProtection="1">
      <protection locked="0"/>
    </xf>
    <xf numFmtId="6" fontId="43" fillId="6" borderId="93" xfId="2" applyFont="1" applyFill="1" applyBorder="1" applyAlignment="1" applyProtection="1">
      <alignment horizontal="right"/>
      <protection locked="0"/>
    </xf>
    <xf numFmtId="6" fontId="7" fillId="6" borderId="93" xfId="2" applyFont="1" applyFill="1" applyBorder="1" applyAlignment="1" applyProtection="1">
      <alignment horizontal="right"/>
      <protection locked="0"/>
    </xf>
    <xf numFmtId="0" fontId="4" fillId="6" borderId="94" xfId="0" applyFont="1" applyFill="1" applyBorder="1" applyProtection="1">
      <alignment vertical="center"/>
      <protection locked="0"/>
    </xf>
    <xf numFmtId="0" fontId="4" fillId="6" borderId="96" xfId="0" applyFont="1" applyFill="1" applyBorder="1" applyProtection="1">
      <alignment vertical="center"/>
      <protection locked="0"/>
    </xf>
    <xf numFmtId="6" fontId="7" fillId="6" borderId="104" xfId="2" applyFont="1" applyFill="1" applyBorder="1" applyAlignment="1" applyProtection="1">
      <alignment horizontal="right"/>
      <protection locked="0"/>
    </xf>
    <xf numFmtId="6" fontId="37" fillId="6" borderId="17" xfId="2" applyFont="1" applyFill="1" applyBorder="1" applyAlignment="1" applyProtection="1">
      <alignment horizontal="right"/>
      <protection locked="0"/>
    </xf>
    <xf numFmtId="179" fontId="37" fillId="6" borderId="25" xfId="0" applyNumberFormat="1" applyFont="1" applyFill="1" applyBorder="1" applyAlignment="1" applyProtection="1">
      <alignment horizontal="left"/>
      <protection locked="0"/>
    </xf>
    <xf numFmtId="56" fontId="37" fillId="6" borderId="19" xfId="0" applyNumberFormat="1" applyFont="1" applyFill="1" applyBorder="1" applyAlignment="1" applyProtection="1">
      <alignment horizontal="right"/>
      <protection locked="0"/>
    </xf>
    <xf numFmtId="6" fontId="30" fillId="6" borderId="17" xfId="2" applyFont="1" applyFill="1" applyBorder="1" applyAlignment="1" applyProtection="1">
      <alignment horizontal="right" wrapText="1"/>
      <protection locked="0"/>
    </xf>
    <xf numFmtId="38" fontId="11" fillId="6" borderId="25" xfId="1" applyFont="1" applyFill="1" applyBorder="1" applyAlignment="1" applyProtection="1">
      <alignment horizontal="left"/>
      <protection locked="0"/>
    </xf>
    <xf numFmtId="179" fontId="30" fillId="6" borderId="19" xfId="1" applyNumberFormat="1" applyFont="1" applyFill="1" applyBorder="1" applyAlignment="1" applyProtection="1">
      <alignment horizontal="right"/>
      <protection locked="0"/>
    </xf>
    <xf numFmtId="6" fontId="29" fillId="6" borderId="17" xfId="2" applyFont="1" applyFill="1" applyBorder="1" applyAlignment="1" applyProtection="1">
      <alignment horizontal="right"/>
      <protection locked="0"/>
    </xf>
    <xf numFmtId="179" fontId="29" fillId="6" borderId="19" xfId="1" applyNumberFormat="1" applyFont="1" applyFill="1" applyBorder="1" applyAlignment="1" applyProtection="1">
      <alignment horizontal="right"/>
      <protection locked="0"/>
    </xf>
    <xf numFmtId="6" fontId="39" fillId="6" borderId="27" xfId="2" applyFont="1" applyFill="1" applyBorder="1" applyAlignment="1" applyProtection="1">
      <alignment horizontal="right"/>
      <protection locked="0"/>
    </xf>
    <xf numFmtId="6" fontId="30" fillId="6" borderId="31" xfId="2" applyFont="1" applyFill="1" applyBorder="1" applyAlignment="1" applyProtection="1">
      <alignment horizontal="left"/>
      <protection locked="0"/>
    </xf>
    <xf numFmtId="56" fontId="37" fillId="6" borderId="32" xfId="0" applyNumberFormat="1" applyFont="1" applyFill="1" applyBorder="1" applyAlignment="1" applyProtection="1">
      <alignment horizontal="right"/>
      <protection locked="0"/>
    </xf>
    <xf numFmtId="6" fontId="30" fillId="6" borderId="27" xfId="2" applyFont="1" applyFill="1" applyBorder="1" applyAlignment="1" applyProtection="1">
      <alignment horizontal="right" wrapText="1"/>
      <protection locked="0"/>
    </xf>
    <xf numFmtId="38" fontId="11" fillId="6" borderId="31" xfId="1" applyFont="1" applyFill="1" applyBorder="1" applyAlignment="1" applyProtection="1">
      <alignment horizontal="left"/>
      <protection locked="0"/>
    </xf>
    <xf numFmtId="179" fontId="30" fillId="6" borderId="32" xfId="1" applyNumberFormat="1" applyFont="1" applyFill="1" applyBorder="1" applyAlignment="1" applyProtection="1">
      <alignment horizontal="right"/>
      <protection locked="0"/>
    </xf>
    <xf numFmtId="6" fontId="29" fillId="6" borderId="27" xfId="2" applyFont="1" applyFill="1" applyBorder="1" applyAlignment="1" applyProtection="1">
      <alignment horizontal="right" wrapText="1"/>
      <protection locked="0"/>
    </xf>
    <xf numFmtId="179" fontId="29" fillId="6" borderId="32" xfId="1" applyNumberFormat="1" applyFont="1" applyFill="1" applyBorder="1" applyAlignment="1" applyProtection="1">
      <alignment horizontal="right"/>
      <protection locked="0"/>
    </xf>
    <xf numFmtId="0" fontId="38" fillId="6" borderId="36" xfId="0" applyFont="1" applyFill="1" applyBorder="1" applyAlignment="1" applyProtection="1">
      <protection locked="0"/>
    </xf>
    <xf numFmtId="56" fontId="37" fillId="6" borderId="37" xfId="0" applyNumberFormat="1" applyFont="1" applyFill="1" applyBorder="1" applyAlignment="1" applyProtection="1">
      <alignment horizontal="right"/>
      <protection locked="0"/>
    </xf>
    <xf numFmtId="6" fontId="30" fillId="6" borderId="20" xfId="2" applyFont="1" applyFill="1" applyBorder="1" applyAlignment="1" applyProtection="1">
      <alignment horizontal="right" wrapText="1"/>
      <protection locked="0"/>
    </xf>
    <xf numFmtId="38" fontId="11" fillId="6" borderId="36" xfId="1" applyFont="1" applyFill="1" applyBorder="1" applyAlignment="1" applyProtection="1">
      <alignment horizontal="left"/>
      <protection locked="0"/>
    </xf>
    <xf numFmtId="6" fontId="29" fillId="6" borderId="34" xfId="2" applyFont="1" applyFill="1" applyBorder="1" applyAlignment="1" applyProtection="1">
      <alignment horizontal="right"/>
      <protection locked="0"/>
    </xf>
    <xf numFmtId="179" fontId="29" fillId="6" borderId="37" xfId="1" applyNumberFormat="1" applyFont="1" applyFill="1" applyBorder="1" applyAlignment="1" applyProtection="1">
      <alignment horizontal="right"/>
      <protection locked="0"/>
    </xf>
    <xf numFmtId="0" fontId="38" fillId="6" borderId="38" xfId="0" applyFont="1" applyFill="1" applyBorder="1" applyAlignment="1" applyProtection="1">
      <protection locked="0"/>
    </xf>
    <xf numFmtId="179" fontId="12" fillId="6" borderId="25" xfId="0" applyNumberFormat="1" applyFont="1" applyFill="1" applyBorder="1" applyAlignment="1" applyProtection="1">
      <alignment horizontal="left"/>
      <protection locked="0"/>
    </xf>
    <xf numFmtId="179" fontId="30" fillId="6" borderId="22" xfId="1" applyNumberFormat="1" applyFont="1" applyFill="1" applyBorder="1" applyAlignment="1" applyProtection="1">
      <alignment horizontal="right"/>
      <protection locked="0"/>
    </xf>
    <xf numFmtId="0" fontId="38" fillId="6" borderId="18" xfId="0" applyFont="1" applyFill="1" applyBorder="1" applyAlignment="1" applyProtection="1">
      <protection locked="0"/>
    </xf>
    <xf numFmtId="179" fontId="12" fillId="6" borderId="31" xfId="0" applyNumberFormat="1" applyFont="1" applyFill="1" applyBorder="1" applyAlignment="1" applyProtection="1">
      <alignment horizontal="left"/>
      <protection locked="0"/>
    </xf>
    <xf numFmtId="6" fontId="37" fillId="6" borderId="20" xfId="2" applyFont="1" applyFill="1" applyBorder="1" applyAlignment="1" applyProtection="1">
      <alignment horizontal="right"/>
      <protection locked="0"/>
    </xf>
    <xf numFmtId="56" fontId="37" fillId="6" borderId="22" xfId="0" applyNumberFormat="1" applyFont="1" applyFill="1" applyBorder="1" applyAlignment="1" applyProtection="1">
      <alignment horizontal="right"/>
      <protection locked="0"/>
    </xf>
    <xf numFmtId="38" fontId="12" fillId="6" borderId="25" xfId="1" applyFont="1" applyFill="1" applyBorder="1" applyAlignment="1" applyProtection="1">
      <alignment horizontal="left"/>
      <protection locked="0"/>
    </xf>
    <xf numFmtId="6" fontId="39" fillId="6" borderId="29" xfId="2" applyFont="1" applyFill="1" applyBorder="1" applyAlignment="1" applyProtection="1">
      <alignment horizontal="right"/>
      <protection locked="0"/>
    </xf>
    <xf numFmtId="179" fontId="12" fillId="6" borderId="18" xfId="0" applyNumberFormat="1" applyFont="1" applyFill="1" applyBorder="1" applyAlignment="1" applyProtection="1">
      <alignment horizontal="left"/>
      <protection locked="0"/>
    </xf>
    <xf numFmtId="56" fontId="37" fillId="6" borderId="30" xfId="0" applyNumberFormat="1" applyFont="1" applyFill="1" applyBorder="1" applyAlignment="1" applyProtection="1">
      <alignment horizontal="right"/>
      <protection locked="0"/>
    </xf>
    <xf numFmtId="38" fontId="11" fillId="6" borderId="21" xfId="1" applyFont="1" applyFill="1" applyBorder="1" applyAlignment="1" applyProtection="1">
      <alignment horizontal="left"/>
      <protection locked="0"/>
    </xf>
    <xf numFmtId="6" fontId="29" fillId="6" borderId="20" xfId="2" applyFont="1" applyFill="1" applyBorder="1" applyAlignment="1" applyProtection="1">
      <alignment horizontal="right"/>
      <protection locked="0"/>
    </xf>
    <xf numFmtId="179" fontId="29" fillId="6" borderId="22" xfId="1" applyNumberFormat="1" applyFont="1" applyFill="1" applyBorder="1" applyAlignment="1" applyProtection="1">
      <alignment horizontal="right"/>
      <protection locked="0"/>
    </xf>
    <xf numFmtId="179" fontId="11" fillId="6" borderId="21" xfId="0" applyNumberFormat="1" applyFont="1" applyFill="1" applyBorder="1" applyAlignment="1" applyProtection="1">
      <alignment horizontal="left"/>
      <protection locked="0"/>
    </xf>
    <xf numFmtId="6" fontId="11" fillId="6" borderId="65" xfId="2" applyFont="1" applyFill="1" applyBorder="1" applyAlignment="1" applyProtection="1">
      <alignment horizontal="right"/>
      <protection locked="0"/>
    </xf>
    <xf numFmtId="179" fontId="11" fillId="6" borderId="25" xfId="0" applyNumberFormat="1" applyFont="1" applyFill="1" applyBorder="1" applyAlignment="1" applyProtection="1">
      <alignment horizontal="left"/>
      <protection locked="0"/>
    </xf>
    <xf numFmtId="6" fontId="11" fillId="6" borderId="68" xfId="2" applyFont="1" applyFill="1" applyBorder="1" applyAlignment="1" applyProtection="1">
      <alignment horizontal="right"/>
      <protection locked="0"/>
    </xf>
    <xf numFmtId="0" fontId="46" fillId="6" borderId="25" xfId="0" applyFont="1" applyFill="1" applyBorder="1" applyAlignment="1" applyProtection="1">
      <protection locked="0"/>
    </xf>
    <xf numFmtId="6" fontId="11" fillId="6" borderId="25" xfId="2" applyFont="1" applyFill="1" applyBorder="1" applyAlignment="1" applyProtection="1">
      <alignment horizontal="left"/>
      <protection locked="0"/>
    </xf>
    <xf numFmtId="179" fontId="11" fillId="6" borderId="31" xfId="0" applyNumberFormat="1" applyFont="1" applyFill="1" applyBorder="1" applyAlignment="1" applyProtection="1">
      <alignment horizontal="left"/>
      <protection locked="0"/>
    </xf>
    <xf numFmtId="6" fontId="11" fillId="6" borderId="71" xfId="2" applyFont="1" applyFill="1" applyBorder="1" applyAlignment="1" applyProtection="1">
      <alignment horizontal="right"/>
      <protection locked="0"/>
    </xf>
    <xf numFmtId="6" fontId="37" fillId="0" borderId="37" xfId="2" applyFont="1" applyBorder="1" applyAlignment="1" applyProtection="1">
      <alignment horizontal="right"/>
    </xf>
    <xf numFmtId="0" fontId="38" fillId="4" borderId="108" xfId="0" applyFont="1" applyFill="1" applyBorder="1" applyAlignment="1" applyProtection="1">
      <protection locked="0"/>
    </xf>
    <xf numFmtId="0" fontId="38" fillId="5" borderId="108" xfId="0" applyFont="1" applyFill="1" applyBorder="1" applyAlignment="1" applyProtection="1">
      <protection locked="0"/>
    </xf>
    <xf numFmtId="0" fontId="38" fillId="6" borderId="108" xfId="0" applyFont="1" applyFill="1" applyBorder="1" applyAlignment="1" applyProtection="1">
      <protection locked="0"/>
    </xf>
    <xf numFmtId="6" fontId="29" fillId="0" borderId="109" xfId="2" applyFont="1" applyBorder="1" applyAlignment="1" applyProtection="1">
      <alignment horizontal="right" vertical="center"/>
    </xf>
    <xf numFmtId="179" fontId="37" fillId="0" borderId="110" xfId="0" applyNumberFormat="1" applyFont="1" applyBorder="1" applyAlignment="1" applyProtection="1">
      <alignment horizontal="left" vertical="center"/>
      <protection locked="0"/>
    </xf>
    <xf numFmtId="56" fontId="37" fillId="0" borderId="111" xfId="0" applyNumberFormat="1" applyFont="1" applyBorder="1" applyAlignment="1" applyProtection="1">
      <alignment horizontal="left" vertical="center"/>
      <protection locked="0"/>
    </xf>
    <xf numFmtId="6" fontId="30" fillId="0" borderId="109" xfId="2" applyFont="1" applyBorder="1" applyAlignment="1" applyProtection="1">
      <alignment horizontal="right" vertical="center"/>
      <protection locked="0"/>
    </xf>
    <xf numFmtId="38" fontId="11" fillId="0" borderId="110" xfId="1" applyFont="1" applyBorder="1" applyAlignment="1" applyProtection="1">
      <alignment horizontal="right" vertical="center"/>
      <protection locked="0"/>
    </xf>
    <xf numFmtId="38" fontId="30" fillId="0" borderId="111" xfId="1" applyFont="1" applyBorder="1" applyAlignment="1" applyProtection="1">
      <alignment horizontal="right" vertical="center"/>
      <protection locked="0"/>
    </xf>
    <xf numFmtId="6" fontId="29" fillId="0" borderId="109" xfId="2" applyFont="1" applyBorder="1" applyAlignment="1" applyProtection="1">
      <alignment horizontal="right" vertical="center"/>
      <protection locked="0"/>
    </xf>
    <xf numFmtId="38" fontId="11" fillId="0" borderId="110" xfId="0" applyNumberFormat="1" applyFont="1" applyBorder="1" applyAlignment="1" applyProtection="1">
      <alignment horizontal="right" vertical="center"/>
      <protection locked="0"/>
    </xf>
    <xf numFmtId="179" fontId="29" fillId="0" borderId="111" xfId="1" applyNumberFormat="1" applyFont="1" applyBorder="1" applyAlignment="1" applyProtection="1">
      <alignment horizontal="right" vertical="center"/>
      <protection locked="0"/>
    </xf>
    <xf numFmtId="6" fontId="30" fillId="0" borderId="112" xfId="2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/>
    <xf numFmtId="55" fontId="15" fillId="0" borderId="0" xfId="0" applyNumberFormat="1" applyFont="1" applyAlignment="1" applyProtection="1">
      <alignment horizontal="center" vertical="center"/>
      <protection locked="0"/>
    </xf>
    <xf numFmtId="0" fontId="4" fillId="7" borderId="49" xfId="0" applyFont="1" applyFill="1" applyBorder="1" applyProtection="1">
      <alignment vertical="center"/>
      <protection locked="0"/>
    </xf>
    <xf numFmtId="0" fontId="4" fillId="7" borderId="102" xfId="0" applyFont="1" applyFill="1" applyBorder="1" applyProtection="1">
      <alignment vertical="center"/>
      <protection locked="0"/>
    </xf>
    <xf numFmtId="6" fontId="7" fillId="7" borderId="103" xfId="2" applyFont="1" applyFill="1" applyBorder="1" applyAlignment="1" applyProtection="1">
      <protection locked="0"/>
    </xf>
    <xf numFmtId="0" fontId="4" fillId="7" borderId="91" xfId="0" applyFont="1" applyFill="1" applyBorder="1" applyProtection="1">
      <alignment vertical="center"/>
      <protection locked="0"/>
    </xf>
    <xf numFmtId="0" fontId="4" fillId="7" borderId="92" xfId="0" applyFont="1" applyFill="1" applyBorder="1" applyProtection="1">
      <alignment vertical="center"/>
      <protection locked="0"/>
    </xf>
    <xf numFmtId="0" fontId="4" fillId="7" borderId="97" xfId="0" applyFont="1" applyFill="1" applyBorder="1" applyProtection="1">
      <alignment vertical="center"/>
      <protection locked="0"/>
    </xf>
    <xf numFmtId="0" fontId="4" fillId="7" borderId="98" xfId="0" applyFont="1" applyFill="1" applyBorder="1" applyProtection="1">
      <alignment vertical="center"/>
      <protection locked="0"/>
    </xf>
    <xf numFmtId="6" fontId="43" fillId="7" borderId="95" xfId="2" applyFont="1" applyFill="1" applyBorder="1" applyAlignment="1" applyProtection="1">
      <protection locked="0"/>
    </xf>
    <xf numFmtId="0" fontId="4" fillId="7" borderId="88" xfId="0" applyFont="1" applyFill="1" applyBorder="1" applyProtection="1">
      <alignment vertical="center"/>
      <protection locked="0"/>
    </xf>
    <xf numFmtId="0" fontId="4" fillId="7" borderId="89" xfId="0" applyFont="1" applyFill="1" applyBorder="1" applyProtection="1">
      <alignment vertical="center"/>
      <protection locked="0"/>
    </xf>
    <xf numFmtId="6" fontId="7" fillId="7" borderId="89" xfId="2" applyFont="1" applyFill="1" applyBorder="1" applyAlignment="1" applyProtection="1">
      <protection locked="0"/>
    </xf>
    <xf numFmtId="6" fontId="7" fillId="7" borderId="102" xfId="2" applyFont="1" applyFill="1" applyBorder="1" applyAlignment="1" applyProtection="1">
      <protection locked="0"/>
    </xf>
    <xf numFmtId="6" fontId="43" fillId="7" borderId="92" xfId="2" applyFont="1" applyFill="1" applyBorder="1" applyAlignment="1" applyProtection="1">
      <protection locked="0"/>
    </xf>
    <xf numFmtId="6" fontId="7" fillId="7" borderId="92" xfId="2" applyFont="1" applyFill="1" applyBorder="1" applyAlignment="1" applyProtection="1">
      <protection locked="0"/>
    </xf>
    <xf numFmtId="6" fontId="43" fillId="7" borderId="93" xfId="2" applyFont="1" applyFill="1" applyBorder="1" applyAlignment="1" applyProtection="1">
      <alignment horizontal="right"/>
      <protection locked="0"/>
    </xf>
    <xf numFmtId="6" fontId="7" fillId="7" borderId="93" xfId="2" applyFont="1" applyFill="1" applyBorder="1" applyAlignment="1" applyProtection="1">
      <alignment horizontal="right"/>
      <protection locked="0"/>
    </xf>
    <xf numFmtId="0" fontId="4" fillId="7" borderId="94" xfId="0" applyFont="1" applyFill="1" applyBorder="1" applyProtection="1">
      <alignment vertical="center"/>
      <protection locked="0"/>
    </xf>
    <xf numFmtId="0" fontId="4" fillId="7" borderId="96" xfId="0" applyFont="1" applyFill="1" applyBorder="1" applyProtection="1">
      <alignment vertical="center"/>
      <protection locked="0"/>
    </xf>
    <xf numFmtId="6" fontId="7" fillId="7" borderId="104" xfId="2" applyFont="1" applyFill="1" applyBorder="1" applyAlignment="1" applyProtection="1">
      <alignment horizontal="right"/>
      <protection locked="0"/>
    </xf>
    <xf numFmtId="6" fontId="37" fillId="7" borderId="17" xfId="2" applyFont="1" applyFill="1" applyBorder="1" applyAlignment="1" applyProtection="1">
      <alignment horizontal="right"/>
      <protection locked="0"/>
    </xf>
    <xf numFmtId="179" fontId="37" fillId="7" borderId="25" xfId="0" applyNumberFormat="1" applyFont="1" applyFill="1" applyBorder="1" applyAlignment="1" applyProtection="1">
      <alignment horizontal="left"/>
      <protection locked="0"/>
    </xf>
    <xf numFmtId="56" fontId="37" fillId="7" borderId="19" xfId="0" applyNumberFormat="1" applyFont="1" applyFill="1" applyBorder="1" applyAlignment="1" applyProtection="1">
      <alignment horizontal="right"/>
      <protection locked="0"/>
    </xf>
    <xf numFmtId="6" fontId="30" fillId="7" borderId="17" xfId="2" applyFont="1" applyFill="1" applyBorder="1" applyAlignment="1" applyProtection="1">
      <alignment horizontal="right" wrapText="1"/>
      <protection locked="0"/>
    </xf>
    <xf numFmtId="38" fontId="11" fillId="7" borderId="25" xfId="1" applyFont="1" applyFill="1" applyBorder="1" applyAlignment="1" applyProtection="1">
      <alignment horizontal="left"/>
      <protection locked="0"/>
    </xf>
    <xf numFmtId="179" fontId="30" fillId="7" borderId="19" xfId="1" applyNumberFormat="1" applyFont="1" applyFill="1" applyBorder="1" applyAlignment="1" applyProtection="1">
      <alignment horizontal="right"/>
      <protection locked="0"/>
    </xf>
    <xf numFmtId="6" fontId="29" fillId="7" borderId="17" xfId="2" applyFont="1" applyFill="1" applyBorder="1" applyAlignment="1" applyProtection="1">
      <alignment horizontal="right"/>
      <protection locked="0"/>
    </xf>
    <xf numFmtId="179" fontId="29" fillId="7" borderId="19" xfId="1" applyNumberFormat="1" applyFont="1" applyFill="1" applyBorder="1" applyAlignment="1" applyProtection="1">
      <alignment horizontal="right"/>
      <protection locked="0"/>
    </xf>
    <xf numFmtId="6" fontId="39" fillId="7" borderId="27" xfId="2" applyFont="1" applyFill="1" applyBorder="1" applyAlignment="1" applyProtection="1">
      <alignment horizontal="right"/>
      <protection locked="0"/>
    </xf>
    <xf numFmtId="6" fontId="30" fillId="7" borderId="31" xfId="2" applyFont="1" applyFill="1" applyBorder="1" applyAlignment="1" applyProtection="1">
      <alignment horizontal="left"/>
      <protection locked="0"/>
    </xf>
    <xf numFmtId="56" fontId="37" fillId="7" borderId="32" xfId="0" applyNumberFormat="1" applyFont="1" applyFill="1" applyBorder="1" applyAlignment="1" applyProtection="1">
      <alignment horizontal="right"/>
      <protection locked="0"/>
    </xf>
    <xf numFmtId="6" fontId="30" fillId="7" borderId="27" xfId="2" applyFont="1" applyFill="1" applyBorder="1" applyAlignment="1" applyProtection="1">
      <alignment horizontal="right" wrapText="1"/>
      <protection locked="0"/>
    </xf>
    <xf numFmtId="38" fontId="11" fillId="7" borderId="31" xfId="1" applyFont="1" applyFill="1" applyBorder="1" applyAlignment="1" applyProtection="1">
      <alignment horizontal="left"/>
      <protection locked="0"/>
    </xf>
    <xf numFmtId="179" fontId="30" fillId="7" borderId="32" xfId="1" applyNumberFormat="1" applyFont="1" applyFill="1" applyBorder="1" applyAlignment="1" applyProtection="1">
      <alignment horizontal="right"/>
      <protection locked="0"/>
    </xf>
    <xf numFmtId="6" fontId="29" fillId="7" borderId="27" xfId="2" applyFont="1" applyFill="1" applyBorder="1" applyAlignment="1" applyProtection="1">
      <alignment horizontal="right" wrapText="1"/>
      <protection locked="0"/>
    </xf>
    <xf numFmtId="179" fontId="29" fillId="7" borderId="32" xfId="1" applyNumberFormat="1" applyFont="1" applyFill="1" applyBorder="1" applyAlignment="1" applyProtection="1">
      <alignment horizontal="right"/>
      <protection locked="0"/>
    </xf>
    <xf numFmtId="0" fontId="38" fillId="7" borderId="36" xfId="0" applyFont="1" applyFill="1" applyBorder="1" applyAlignment="1" applyProtection="1">
      <protection locked="0"/>
    </xf>
    <xf numFmtId="56" fontId="37" fillId="7" borderId="37" xfId="0" applyNumberFormat="1" applyFont="1" applyFill="1" applyBorder="1" applyAlignment="1" applyProtection="1">
      <alignment horizontal="right"/>
      <protection locked="0"/>
    </xf>
    <xf numFmtId="6" fontId="30" fillId="7" borderId="20" xfId="2" applyFont="1" applyFill="1" applyBorder="1" applyAlignment="1" applyProtection="1">
      <alignment horizontal="right" wrapText="1"/>
      <protection locked="0"/>
    </xf>
    <xf numFmtId="38" fontId="11" fillId="7" borderId="36" xfId="1" applyFont="1" applyFill="1" applyBorder="1" applyAlignment="1" applyProtection="1">
      <alignment horizontal="left"/>
      <protection locked="0"/>
    </xf>
    <xf numFmtId="6" fontId="29" fillId="7" borderId="34" xfId="2" applyFont="1" applyFill="1" applyBorder="1" applyAlignment="1" applyProtection="1">
      <alignment horizontal="right"/>
      <protection locked="0"/>
    </xf>
    <xf numFmtId="179" fontId="29" fillId="7" borderId="37" xfId="1" applyNumberFormat="1" applyFont="1" applyFill="1" applyBorder="1" applyAlignment="1" applyProtection="1">
      <alignment horizontal="right"/>
      <protection locked="0"/>
    </xf>
    <xf numFmtId="0" fontId="38" fillId="7" borderId="38" xfId="0" applyFont="1" applyFill="1" applyBorder="1" applyAlignment="1" applyProtection="1">
      <protection locked="0"/>
    </xf>
    <xf numFmtId="179" fontId="12" fillId="7" borderId="25" xfId="0" applyNumberFormat="1" applyFont="1" applyFill="1" applyBorder="1" applyAlignment="1" applyProtection="1">
      <alignment horizontal="left"/>
      <protection locked="0"/>
    </xf>
    <xf numFmtId="179" fontId="30" fillId="7" borderId="22" xfId="1" applyNumberFormat="1" applyFont="1" applyFill="1" applyBorder="1" applyAlignment="1" applyProtection="1">
      <alignment horizontal="right"/>
      <protection locked="0"/>
    </xf>
    <xf numFmtId="0" fontId="38" fillId="7" borderId="18" xfId="0" applyFont="1" applyFill="1" applyBorder="1" applyAlignment="1" applyProtection="1">
      <protection locked="0"/>
    </xf>
    <xf numFmtId="179" fontId="12" fillId="7" borderId="31" xfId="0" applyNumberFormat="1" applyFont="1" applyFill="1" applyBorder="1" applyAlignment="1" applyProtection="1">
      <alignment horizontal="left"/>
      <protection locked="0"/>
    </xf>
    <xf numFmtId="6" fontId="37" fillId="7" borderId="20" xfId="2" applyFont="1" applyFill="1" applyBorder="1" applyAlignment="1" applyProtection="1">
      <alignment horizontal="right"/>
      <protection locked="0"/>
    </xf>
    <xf numFmtId="56" fontId="37" fillId="7" borderId="22" xfId="0" applyNumberFormat="1" applyFont="1" applyFill="1" applyBorder="1" applyAlignment="1" applyProtection="1">
      <alignment horizontal="right"/>
      <protection locked="0"/>
    </xf>
    <xf numFmtId="38" fontId="12" fillId="7" borderId="25" xfId="1" applyFont="1" applyFill="1" applyBorder="1" applyAlignment="1" applyProtection="1">
      <alignment horizontal="left"/>
      <protection locked="0"/>
    </xf>
    <xf numFmtId="6" fontId="39" fillId="7" borderId="29" xfId="2" applyFont="1" applyFill="1" applyBorder="1" applyAlignment="1" applyProtection="1">
      <alignment horizontal="right"/>
      <protection locked="0"/>
    </xf>
    <xf numFmtId="179" fontId="12" fillId="7" borderId="18" xfId="0" applyNumberFormat="1" applyFont="1" applyFill="1" applyBorder="1" applyAlignment="1" applyProtection="1">
      <alignment horizontal="left"/>
      <protection locked="0"/>
    </xf>
    <xf numFmtId="56" fontId="37" fillId="7" borderId="30" xfId="0" applyNumberFormat="1" applyFont="1" applyFill="1" applyBorder="1" applyAlignment="1" applyProtection="1">
      <alignment horizontal="right"/>
      <protection locked="0"/>
    </xf>
    <xf numFmtId="38" fontId="11" fillId="7" borderId="21" xfId="1" applyFont="1" applyFill="1" applyBorder="1" applyAlignment="1" applyProtection="1">
      <alignment horizontal="left"/>
      <protection locked="0"/>
    </xf>
    <xf numFmtId="6" fontId="29" fillId="7" borderId="20" xfId="2" applyFont="1" applyFill="1" applyBorder="1" applyAlignment="1" applyProtection="1">
      <alignment horizontal="right"/>
      <protection locked="0"/>
    </xf>
    <xf numFmtId="179" fontId="29" fillId="7" borderId="22" xfId="1" applyNumberFormat="1" applyFont="1" applyFill="1" applyBorder="1" applyAlignment="1" applyProtection="1">
      <alignment horizontal="right"/>
      <protection locked="0"/>
    </xf>
    <xf numFmtId="6" fontId="11" fillId="0" borderId="114" xfId="2" applyFont="1" applyFill="1" applyBorder="1" applyAlignment="1" applyProtection="1">
      <alignment horizontal="right"/>
    </xf>
    <xf numFmtId="6" fontId="11" fillId="0" borderId="115" xfId="2" applyFont="1" applyFill="1" applyBorder="1" applyAlignment="1" applyProtection="1">
      <alignment horizontal="right"/>
    </xf>
    <xf numFmtId="6" fontId="11" fillId="0" borderId="116" xfId="2" applyFont="1" applyFill="1" applyBorder="1" applyAlignment="1" applyProtection="1">
      <alignment horizontal="right"/>
    </xf>
    <xf numFmtId="179" fontId="11" fillId="7" borderId="21" xfId="0" applyNumberFormat="1" applyFont="1" applyFill="1" applyBorder="1" applyAlignment="1" applyProtection="1">
      <alignment horizontal="left"/>
      <protection locked="0"/>
    </xf>
    <xf numFmtId="6" fontId="11" fillId="7" borderId="65" xfId="2" applyFont="1" applyFill="1" applyBorder="1" applyAlignment="1" applyProtection="1">
      <alignment horizontal="right"/>
      <protection locked="0"/>
    </xf>
    <xf numFmtId="179" fontId="11" fillId="7" borderId="82" xfId="1" applyNumberFormat="1" applyFont="1" applyFill="1" applyBorder="1" applyAlignment="1" applyProtection="1">
      <alignment horizontal="left"/>
      <protection locked="0"/>
    </xf>
    <xf numFmtId="6" fontId="11" fillId="7" borderId="113" xfId="2" applyFont="1" applyFill="1" applyBorder="1" applyAlignment="1" applyProtection="1">
      <alignment horizontal="right" wrapText="1"/>
      <protection locked="0"/>
    </xf>
    <xf numFmtId="179" fontId="11" fillId="7" borderId="25" xfId="0" applyNumberFormat="1" applyFont="1" applyFill="1" applyBorder="1" applyAlignment="1" applyProtection="1">
      <alignment horizontal="left"/>
      <protection locked="0"/>
    </xf>
    <xf numFmtId="6" fontId="11" fillId="7" borderId="68" xfId="2" applyFont="1" applyFill="1" applyBorder="1" applyAlignment="1" applyProtection="1">
      <alignment horizontal="right"/>
      <protection locked="0"/>
    </xf>
    <xf numFmtId="179" fontId="11" fillId="7" borderId="83" xfId="1" applyNumberFormat="1" applyFont="1" applyFill="1" applyBorder="1" applyAlignment="1" applyProtection="1">
      <alignment horizontal="left"/>
      <protection locked="0"/>
    </xf>
    <xf numFmtId="6" fontId="11" fillId="7" borderId="68" xfId="2" applyFont="1" applyFill="1" applyBorder="1" applyAlignment="1" applyProtection="1">
      <alignment horizontal="right" wrapText="1"/>
      <protection locked="0"/>
    </xf>
    <xf numFmtId="0" fontId="46" fillId="7" borderId="25" xfId="0" applyFont="1" applyFill="1" applyBorder="1" applyAlignment="1" applyProtection="1">
      <protection locked="0"/>
    </xf>
    <xf numFmtId="6" fontId="11" fillId="7" borderId="25" xfId="2" applyFont="1" applyFill="1" applyBorder="1" applyAlignment="1" applyProtection="1">
      <alignment horizontal="left"/>
      <protection locked="0"/>
    </xf>
    <xf numFmtId="179" fontId="11" fillId="7" borderId="31" xfId="0" applyNumberFormat="1" applyFont="1" applyFill="1" applyBorder="1" applyAlignment="1" applyProtection="1">
      <alignment horizontal="left"/>
      <protection locked="0"/>
    </xf>
    <xf numFmtId="6" fontId="11" fillId="7" borderId="71" xfId="2" applyFont="1" applyFill="1" applyBorder="1" applyAlignment="1" applyProtection="1">
      <alignment horizontal="right"/>
      <protection locked="0"/>
    </xf>
    <xf numFmtId="179" fontId="11" fillId="7" borderId="84" xfId="1" applyNumberFormat="1" applyFont="1" applyFill="1" applyBorder="1" applyAlignment="1" applyProtection="1">
      <alignment horizontal="left"/>
      <protection locked="0"/>
    </xf>
    <xf numFmtId="6" fontId="11" fillId="7" borderId="71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/>
    <xf numFmtId="55" fontId="15" fillId="0" borderId="0" xfId="0" applyNumberFormat="1" applyFont="1" applyAlignment="1" applyProtection="1">
      <alignment horizontal="center" vertical="center"/>
      <protection locked="0"/>
    </xf>
    <xf numFmtId="179" fontId="11" fillId="8" borderId="21" xfId="0" applyNumberFormat="1" applyFont="1" applyFill="1" applyBorder="1" applyAlignment="1" applyProtection="1">
      <alignment horizontal="left"/>
      <protection locked="0"/>
    </xf>
    <xf numFmtId="6" fontId="11" fillId="8" borderId="65" xfId="2" applyFont="1" applyFill="1" applyBorder="1" applyAlignment="1" applyProtection="1">
      <alignment horizontal="right"/>
      <protection locked="0"/>
    </xf>
    <xf numFmtId="179" fontId="11" fillId="8" borderId="25" xfId="0" applyNumberFormat="1" applyFont="1" applyFill="1" applyBorder="1" applyAlignment="1" applyProtection="1">
      <alignment horizontal="left"/>
      <protection locked="0"/>
    </xf>
    <xf numFmtId="6" fontId="11" fillId="8" borderId="68" xfId="2" applyFont="1" applyFill="1" applyBorder="1" applyAlignment="1" applyProtection="1">
      <alignment horizontal="right"/>
      <protection locked="0"/>
    </xf>
    <xf numFmtId="0" fontId="46" fillId="8" borderId="25" xfId="0" applyFont="1" applyFill="1" applyBorder="1" applyAlignment="1" applyProtection="1">
      <protection locked="0"/>
    </xf>
    <xf numFmtId="6" fontId="11" fillId="8" borderId="25" xfId="2" applyFont="1" applyFill="1" applyBorder="1" applyAlignment="1" applyProtection="1">
      <alignment horizontal="left"/>
      <protection locked="0"/>
    </xf>
    <xf numFmtId="179" fontId="11" fillId="8" borderId="31" xfId="0" applyNumberFormat="1" applyFont="1" applyFill="1" applyBorder="1" applyAlignment="1" applyProtection="1">
      <alignment horizontal="left"/>
      <protection locked="0"/>
    </xf>
    <xf numFmtId="6" fontId="11" fillId="8" borderId="71" xfId="2" applyFont="1" applyFill="1" applyBorder="1" applyAlignment="1" applyProtection="1">
      <alignment horizontal="right"/>
      <protection locked="0"/>
    </xf>
    <xf numFmtId="6" fontId="37" fillId="8" borderId="17" xfId="2" applyFont="1" applyFill="1" applyBorder="1" applyAlignment="1" applyProtection="1">
      <alignment horizontal="right"/>
      <protection locked="0"/>
    </xf>
    <xf numFmtId="179" fontId="37" fillId="8" borderId="25" xfId="0" applyNumberFormat="1" applyFont="1" applyFill="1" applyBorder="1" applyAlignment="1" applyProtection="1">
      <alignment horizontal="left"/>
      <protection locked="0"/>
    </xf>
    <xf numFmtId="56" fontId="37" fillId="8" borderId="19" xfId="0" applyNumberFormat="1" applyFont="1" applyFill="1" applyBorder="1" applyAlignment="1" applyProtection="1">
      <alignment horizontal="right"/>
      <protection locked="0"/>
    </xf>
    <xf numFmtId="6" fontId="30" fillId="8" borderId="17" xfId="2" applyFont="1" applyFill="1" applyBorder="1" applyAlignment="1" applyProtection="1">
      <alignment horizontal="right" wrapText="1"/>
      <protection locked="0"/>
    </xf>
    <xf numFmtId="38" fontId="11" fillId="8" borderId="25" xfId="1" applyFont="1" applyFill="1" applyBorder="1" applyAlignment="1" applyProtection="1">
      <alignment horizontal="left"/>
      <protection locked="0"/>
    </xf>
    <xf numFmtId="179" fontId="30" fillId="8" borderId="19" xfId="1" applyNumberFormat="1" applyFont="1" applyFill="1" applyBorder="1" applyAlignment="1" applyProtection="1">
      <alignment horizontal="right"/>
      <protection locked="0"/>
    </xf>
    <xf numFmtId="6" fontId="29" fillId="8" borderId="17" xfId="2" applyFont="1" applyFill="1" applyBorder="1" applyAlignment="1" applyProtection="1">
      <alignment horizontal="right"/>
      <protection locked="0"/>
    </xf>
    <xf numFmtId="179" fontId="29" fillId="8" borderId="19" xfId="1" applyNumberFormat="1" applyFont="1" applyFill="1" applyBorder="1" applyAlignment="1" applyProtection="1">
      <alignment horizontal="right"/>
      <protection locked="0"/>
    </xf>
    <xf numFmtId="6" fontId="39" fillId="8" borderId="27" xfId="2" applyFont="1" applyFill="1" applyBorder="1" applyAlignment="1" applyProtection="1">
      <alignment horizontal="right"/>
      <protection locked="0"/>
    </xf>
    <xf numFmtId="6" fontId="30" fillId="8" borderId="31" xfId="2" applyFont="1" applyFill="1" applyBorder="1" applyAlignment="1" applyProtection="1">
      <alignment horizontal="left"/>
      <protection locked="0"/>
    </xf>
    <xf numFmtId="56" fontId="37" fillId="8" borderId="32" xfId="0" applyNumberFormat="1" applyFont="1" applyFill="1" applyBorder="1" applyAlignment="1" applyProtection="1">
      <alignment horizontal="right"/>
      <protection locked="0"/>
    </xf>
    <xf numFmtId="6" fontId="30" fillId="8" borderId="27" xfId="2" applyFont="1" applyFill="1" applyBorder="1" applyAlignment="1" applyProtection="1">
      <alignment horizontal="right" wrapText="1"/>
      <protection locked="0"/>
    </xf>
    <xf numFmtId="38" fontId="11" fillId="8" borderId="31" xfId="1" applyFont="1" applyFill="1" applyBorder="1" applyAlignment="1" applyProtection="1">
      <alignment horizontal="left"/>
      <protection locked="0"/>
    </xf>
    <xf numFmtId="179" fontId="30" fillId="8" borderId="32" xfId="1" applyNumberFormat="1" applyFont="1" applyFill="1" applyBorder="1" applyAlignment="1" applyProtection="1">
      <alignment horizontal="right"/>
      <protection locked="0"/>
    </xf>
    <xf numFmtId="6" fontId="29" fillId="8" borderId="27" xfId="2" applyFont="1" applyFill="1" applyBorder="1" applyAlignment="1" applyProtection="1">
      <alignment horizontal="right" wrapText="1"/>
      <protection locked="0"/>
    </xf>
    <xf numFmtId="179" fontId="29" fillId="8" borderId="32" xfId="1" applyNumberFormat="1" applyFont="1" applyFill="1" applyBorder="1" applyAlignment="1" applyProtection="1">
      <alignment horizontal="right"/>
      <protection locked="0"/>
    </xf>
    <xf numFmtId="0" fontId="38" fillId="8" borderId="36" xfId="0" applyFont="1" applyFill="1" applyBorder="1" applyAlignment="1" applyProtection="1">
      <protection locked="0"/>
    </xf>
    <xf numFmtId="56" fontId="37" fillId="8" borderId="37" xfId="0" applyNumberFormat="1" applyFont="1" applyFill="1" applyBorder="1" applyAlignment="1" applyProtection="1">
      <alignment horizontal="right"/>
      <protection locked="0"/>
    </xf>
    <xf numFmtId="6" fontId="30" fillId="8" borderId="20" xfId="2" applyFont="1" applyFill="1" applyBorder="1" applyAlignment="1" applyProtection="1">
      <alignment horizontal="right" wrapText="1"/>
      <protection locked="0"/>
    </xf>
    <xf numFmtId="38" fontId="11" fillId="8" borderId="36" xfId="1" applyFont="1" applyFill="1" applyBorder="1" applyAlignment="1" applyProtection="1">
      <alignment horizontal="left"/>
      <protection locked="0"/>
    </xf>
    <xf numFmtId="6" fontId="29" fillId="8" borderId="34" xfId="2" applyFont="1" applyFill="1" applyBorder="1" applyAlignment="1" applyProtection="1">
      <alignment horizontal="right"/>
      <protection locked="0"/>
    </xf>
    <xf numFmtId="179" fontId="29" fillId="8" borderId="37" xfId="1" applyNumberFormat="1" applyFont="1" applyFill="1" applyBorder="1" applyAlignment="1" applyProtection="1">
      <alignment horizontal="right"/>
      <protection locked="0"/>
    </xf>
    <xf numFmtId="0" fontId="38" fillId="8" borderId="38" xfId="0" applyFont="1" applyFill="1" applyBorder="1" applyAlignment="1" applyProtection="1">
      <protection locked="0"/>
    </xf>
    <xf numFmtId="179" fontId="12" fillId="8" borderId="25" xfId="0" applyNumberFormat="1" applyFont="1" applyFill="1" applyBorder="1" applyAlignment="1" applyProtection="1">
      <alignment horizontal="left"/>
      <protection locked="0"/>
    </xf>
    <xf numFmtId="179" fontId="30" fillId="8" borderId="22" xfId="1" applyNumberFormat="1" applyFont="1" applyFill="1" applyBorder="1" applyAlignment="1" applyProtection="1">
      <alignment horizontal="right"/>
      <protection locked="0"/>
    </xf>
    <xf numFmtId="0" fontId="38" fillId="8" borderId="18" xfId="0" applyFont="1" applyFill="1" applyBorder="1" applyAlignment="1" applyProtection="1">
      <protection locked="0"/>
    </xf>
    <xf numFmtId="179" fontId="12" fillId="8" borderId="31" xfId="0" applyNumberFormat="1" applyFont="1" applyFill="1" applyBorder="1" applyAlignment="1" applyProtection="1">
      <alignment horizontal="left"/>
      <protection locked="0"/>
    </xf>
    <xf numFmtId="6" fontId="37" fillId="8" borderId="20" xfId="2" applyFont="1" applyFill="1" applyBorder="1" applyAlignment="1" applyProtection="1">
      <alignment horizontal="right"/>
      <protection locked="0"/>
    </xf>
    <xf numFmtId="56" fontId="37" fillId="8" borderId="22" xfId="0" applyNumberFormat="1" applyFont="1" applyFill="1" applyBorder="1" applyAlignment="1" applyProtection="1">
      <alignment horizontal="right"/>
      <protection locked="0"/>
    </xf>
    <xf numFmtId="38" fontId="12" fillId="8" borderId="25" xfId="1" applyFont="1" applyFill="1" applyBorder="1" applyAlignment="1" applyProtection="1">
      <alignment horizontal="left"/>
      <protection locked="0"/>
    </xf>
    <xf numFmtId="6" fontId="39" fillId="8" borderId="29" xfId="2" applyFont="1" applyFill="1" applyBorder="1" applyAlignment="1" applyProtection="1">
      <alignment horizontal="right"/>
      <protection locked="0"/>
    </xf>
    <xf numFmtId="179" fontId="12" fillId="8" borderId="18" xfId="0" applyNumberFormat="1" applyFont="1" applyFill="1" applyBorder="1" applyAlignment="1" applyProtection="1">
      <alignment horizontal="left"/>
      <protection locked="0"/>
    </xf>
    <xf numFmtId="56" fontId="37" fillId="8" borderId="30" xfId="0" applyNumberFormat="1" applyFont="1" applyFill="1" applyBorder="1" applyAlignment="1" applyProtection="1">
      <alignment horizontal="right"/>
      <protection locked="0"/>
    </xf>
    <xf numFmtId="38" fontId="11" fillId="8" borderId="21" xfId="1" applyFont="1" applyFill="1" applyBorder="1" applyAlignment="1" applyProtection="1">
      <alignment horizontal="left"/>
      <protection locked="0"/>
    </xf>
    <xf numFmtId="6" fontId="29" fillId="8" borderId="20" xfId="2" applyFont="1" applyFill="1" applyBorder="1" applyAlignment="1" applyProtection="1">
      <alignment horizontal="right"/>
      <protection locked="0"/>
    </xf>
    <xf numFmtId="179" fontId="29" fillId="8" borderId="22" xfId="1" applyNumberFormat="1" applyFont="1" applyFill="1" applyBorder="1" applyAlignment="1" applyProtection="1">
      <alignment horizontal="right"/>
      <protection locked="0"/>
    </xf>
    <xf numFmtId="0" fontId="4" fillId="8" borderId="49" xfId="0" applyFont="1" applyFill="1" applyBorder="1" applyProtection="1">
      <alignment vertical="center"/>
      <protection locked="0"/>
    </xf>
    <xf numFmtId="0" fontId="4" fillId="8" borderId="102" xfId="0" applyFont="1" applyFill="1" applyBorder="1" applyProtection="1">
      <alignment vertical="center"/>
      <protection locked="0"/>
    </xf>
    <xf numFmtId="6" fontId="7" fillId="8" borderId="103" xfId="2" applyFont="1" applyFill="1" applyBorder="1" applyAlignment="1" applyProtection="1">
      <protection locked="0"/>
    </xf>
    <xf numFmtId="0" fontId="4" fillId="8" borderId="91" xfId="0" applyFont="1" applyFill="1" applyBorder="1" applyProtection="1">
      <alignment vertical="center"/>
      <protection locked="0"/>
    </xf>
    <xf numFmtId="0" fontId="4" fillId="8" borderId="92" xfId="0" applyFont="1" applyFill="1" applyBorder="1" applyProtection="1">
      <alignment vertical="center"/>
      <protection locked="0"/>
    </xf>
    <xf numFmtId="0" fontId="4" fillId="8" borderId="97" xfId="0" applyFont="1" applyFill="1" applyBorder="1" applyProtection="1">
      <alignment vertical="center"/>
      <protection locked="0"/>
    </xf>
    <xf numFmtId="0" fontId="4" fillId="8" borderId="98" xfId="0" applyFont="1" applyFill="1" applyBorder="1" applyProtection="1">
      <alignment vertical="center"/>
      <protection locked="0"/>
    </xf>
    <xf numFmtId="6" fontId="43" fillId="8" borderId="95" xfId="2" applyFont="1" applyFill="1" applyBorder="1" applyAlignment="1" applyProtection="1">
      <protection locked="0"/>
    </xf>
    <xf numFmtId="0" fontId="4" fillId="8" borderId="88" xfId="0" applyFont="1" applyFill="1" applyBorder="1" applyProtection="1">
      <alignment vertical="center"/>
      <protection locked="0"/>
    </xf>
    <xf numFmtId="0" fontId="4" fillId="8" borderId="89" xfId="0" applyFont="1" applyFill="1" applyBorder="1" applyProtection="1">
      <alignment vertical="center"/>
      <protection locked="0"/>
    </xf>
    <xf numFmtId="6" fontId="7" fillId="8" borderId="89" xfId="2" applyFont="1" applyFill="1" applyBorder="1" applyAlignment="1" applyProtection="1">
      <protection locked="0"/>
    </xf>
    <xf numFmtId="6" fontId="7" fillId="8" borderId="102" xfId="2" applyFont="1" applyFill="1" applyBorder="1" applyAlignment="1" applyProtection="1">
      <protection locked="0"/>
    </xf>
    <xf numFmtId="6" fontId="43" fillId="8" borderId="92" xfId="2" applyFont="1" applyFill="1" applyBorder="1" applyAlignment="1" applyProtection="1">
      <protection locked="0"/>
    </xf>
    <xf numFmtId="6" fontId="7" fillId="8" borderId="92" xfId="2" applyFont="1" applyFill="1" applyBorder="1" applyAlignment="1" applyProtection="1">
      <protection locked="0"/>
    </xf>
    <xf numFmtId="6" fontId="43" fillId="8" borderId="93" xfId="2" applyFont="1" applyFill="1" applyBorder="1" applyAlignment="1" applyProtection="1">
      <alignment horizontal="right"/>
      <protection locked="0"/>
    </xf>
    <xf numFmtId="6" fontId="7" fillId="8" borderId="93" xfId="2" applyFont="1" applyFill="1" applyBorder="1" applyAlignment="1" applyProtection="1">
      <alignment horizontal="right"/>
      <protection locked="0"/>
    </xf>
    <xf numFmtId="0" fontId="4" fillId="8" borderId="94" xfId="0" applyFont="1" applyFill="1" applyBorder="1" applyProtection="1">
      <alignment vertical="center"/>
      <protection locked="0"/>
    </xf>
    <xf numFmtId="0" fontId="4" fillId="8" borderId="96" xfId="0" applyFont="1" applyFill="1" applyBorder="1" applyProtection="1">
      <alignment vertical="center"/>
      <protection locked="0"/>
    </xf>
    <xf numFmtId="6" fontId="7" fillId="8" borderId="104" xfId="2" applyFont="1" applyFill="1" applyBorder="1" applyAlignment="1" applyProtection="1">
      <alignment horizontal="right"/>
      <protection locked="0"/>
    </xf>
    <xf numFmtId="181" fontId="29" fillId="0" borderId="70" xfId="0" applyNumberFormat="1" applyFont="1" applyBorder="1" applyAlignment="1" applyProtection="1">
      <alignment horizontal="center"/>
      <protection locked="0"/>
    </xf>
    <xf numFmtId="181" fontId="29" fillId="0" borderId="31" xfId="0" applyNumberFormat="1" applyFont="1" applyBorder="1" applyAlignment="1" applyProtection="1">
      <alignment horizontal="center"/>
      <protection locked="0"/>
    </xf>
    <xf numFmtId="179" fontId="11" fillId="9" borderId="21" xfId="0" applyNumberFormat="1" applyFont="1" applyFill="1" applyBorder="1" applyAlignment="1" applyProtection="1">
      <alignment horizontal="left"/>
      <protection locked="0"/>
    </xf>
    <xf numFmtId="6" fontId="11" fillId="9" borderId="65" xfId="2" applyFont="1" applyFill="1" applyBorder="1" applyAlignment="1" applyProtection="1">
      <alignment horizontal="right"/>
      <protection locked="0"/>
    </xf>
    <xf numFmtId="179" fontId="11" fillId="9" borderId="25" xfId="0" applyNumberFormat="1" applyFont="1" applyFill="1" applyBorder="1" applyAlignment="1" applyProtection="1">
      <alignment horizontal="left"/>
      <protection locked="0"/>
    </xf>
    <xf numFmtId="6" fontId="11" fillId="9" borderId="68" xfId="2" applyFont="1" applyFill="1" applyBorder="1" applyAlignment="1" applyProtection="1">
      <alignment horizontal="right"/>
      <protection locked="0"/>
    </xf>
    <xf numFmtId="0" fontId="46" fillId="9" borderId="25" xfId="0" applyFont="1" applyFill="1" applyBorder="1" applyAlignment="1" applyProtection="1">
      <protection locked="0"/>
    </xf>
    <xf numFmtId="6" fontId="11" fillId="9" borderId="25" xfId="2" applyFont="1" applyFill="1" applyBorder="1" applyAlignment="1" applyProtection="1">
      <alignment horizontal="left"/>
      <protection locked="0"/>
    </xf>
    <xf numFmtId="179" fontId="11" fillId="9" borderId="31" xfId="0" applyNumberFormat="1" applyFont="1" applyFill="1" applyBorder="1" applyAlignment="1" applyProtection="1">
      <alignment horizontal="left"/>
      <protection locked="0"/>
    </xf>
    <xf numFmtId="6" fontId="11" fillId="9" borderId="71" xfId="2" applyFont="1" applyFill="1" applyBorder="1" applyAlignment="1" applyProtection="1">
      <alignment horizontal="right"/>
      <protection locked="0"/>
    </xf>
    <xf numFmtId="6" fontId="37" fillId="9" borderId="17" xfId="2" applyFont="1" applyFill="1" applyBorder="1" applyAlignment="1" applyProtection="1">
      <alignment horizontal="right"/>
      <protection locked="0"/>
    </xf>
    <xf numFmtId="179" fontId="37" fillId="9" borderId="25" xfId="0" applyNumberFormat="1" applyFont="1" applyFill="1" applyBorder="1" applyAlignment="1" applyProtection="1">
      <alignment horizontal="left"/>
      <protection locked="0"/>
    </xf>
    <xf numFmtId="56" fontId="37" fillId="9" borderId="19" xfId="0" applyNumberFormat="1" applyFont="1" applyFill="1" applyBorder="1" applyAlignment="1" applyProtection="1">
      <alignment horizontal="right"/>
      <protection locked="0"/>
    </xf>
    <xf numFmtId="6" fontId="30" fillId="9" borderId="17" xfId="2" applyFont="1" applyFill="1" applyBorder="1" applyAlignment="1" applyProtection="1">
      <alignment horizontal="right" wrapText="1"/>
      <protection locked="0"/>
    </xf>
    <xf numFmtId="38" fontId="11" fillId="9" borderId="25" xfId="1" applyFont="1" applyFill="1" applyBorder="1" applyAlignment="1" applyProtection="1">
      <alignment horizontal="left"/>
      <protection locked="0"/>
    </xf>
    <xf numFmtId="179" fontId="30" fillId="9" borderId="19" xfId="1" applyNumberFormat="1" applyFont="1" applyFill="1" applyBorder="1" applyAlignment="1" applyProtection="1">
      <alignment horizontal="right"/>
      <protection locked="0"/>
    </xf>
    <xf numFmtId="6" fontId="29" fillId="9" borderId="17" xfId="2" applyFont="1" applyFill="1" applyBorder="1" applyAlignment="1" applyProtection="1">
      <alignment horizontal="right"/>
      <protection locked="0"/>
    </xf>
    <xf numFmtId="179" fontId="29" fillId="9" borderId="19" xfId="1" applyNumberFormat="1" applyFont="1" applyFill="1" applyBorder="1" applyAlignment="1" applyProtection="1">
      <alignment horizontal="right"/>
      <protection locked="0"/>
    </xf>
    <xf numFmtId="6" fontId="39" fillId="9" borderId="27" xfId="2" applyFont="1" applyFill="1" applyBorder="1" applyAlignment="1" applyProtection="1">
      <alignment horizontal="right"/>
      <protection locked="0"/>
    </xf>
    <xf numFmtId="6" fontId="30" fillId="9" borderId="31" xfId="2" applyFont="1" applyFill="1" applyBorder="1" applyAlignment="1" applyProtection="1">
      <alignment horizontal="left"/>
      <protection locked="0"/>
    </xf>
    <xf numFmtId="56" fontId="37" fillId="9" borderId="32" xfId="0" applyNumberFormat="1" applyFont="1" applyFill="1" applyBorder="1" applyAlignment="1" applyProtection="1">
      <alignment horizontal="right"/>
      <protection locked="0"/>
    </xf>
    <xf numFmtId="6" fontId="30" fillId="9" borderId="27" xfId="2" applyFont="1" applyFill="1" applyBorder="1" applyAlignment="1" applyProtection="1">
      <alignment horizontal="right" wrapText="1"/>
      <protection locked="0"/>
    </xf>
    <xf numFmtId="38" fontId="11" fillId="9" borderId="31" xfId="1" applyFont="1" applyFill="1" applyBorder="1" applyAlignment="1" applyProtection="1">
      <alignment horizontal="left"/>
      <protection locked="0"/>
    </xf>
    <xf numFmtId="179" fontId="30" fillId="9" borderId="32" xfId="1" applyNumberFormat="1" applyFont="1" applyFill="1" applyBorder="1" applyAlignment="1" applyProtection="1">
      <alignment horizontal="right"/>
      <protection locked="0"/>
    </xf>
    <xf numFmtId="6" fontId="29" fillId="9" borderId="27" xfId="2" applyFont="1" applyFill="1" applyBorder="1" applyAlignment="1" applyProtection="1">
      <alignment horizontal="right" wrapText="1"/>
      <protection locked="0"/>
    </xf>
    <xf numFmtId="179" fontId="29" fillId="9" borderId="32" xfId="1" applyNumberFormat="1" applyFont="1" applyFill="1" applyBorder="1" applyAlignment="1" applyProtection="1">
      <alignment horizontal="right"/>
      <protection locked="0"/>
    </xf>
    <xf numFmtId="0" fontId="38" fillId="9" borderId="36" xfId="0" applyFont="1" applyFill="1" applyBorder="1" applyAlignment="1" applyProtection="1">
      <protection locked="0"/>
    </xf>
    <xf numFmtId="56" fontId="37" fillId="9" borderId="37" xfId="0" applyNumberFormat="1" applyFont="1" applyFill="1" applyBorder="1" applyAlignment="1" applyProtection="1">
      <alignment horizontal="right"/>
      <protection locked="0"/>
    </xf>
    <xf numFmtId="6" fontId="30" fillId="9" borderId="20" xfId="2" applyFont="1" applyFill="1" applyBorder="1" applyAlignment="1" applyProtection="1">
      <alignment horizontal="right" wrapText="1"/>
      <protection locked="0"/>
    </xf>
    <xf numFmtId="38" fontId="11" fillId="9" borderId="36" xfId="1" applyFont="1" applyFill="1" applyBorder="1" applyAlignment="1" applyProtection="1">
      <alignment horizontal="left"/>
      <protection locked="0"/>
    </xf>
    <xf numFmtId="6" fontId="29" fillId="9" borderId="34" xfId="2" applyFont="1" applyFill="1" applyBorder="1" applyAlignment="1" applyProtection="1">
      <alignment horizontal="right"/>
      <protection locked="0"/>
    </xf>
    <xf numFmtId="179" fontId="29" fillId="9" borderId="37" xfId="1" applyNumberFormat="1" applyFont="1" applyFill="1" applyBorder="1" applyAlignment="1" applyProtection="1">
      <alignment horizontal="right"/>
      <protection locked="0"/>
    </xf>
    <xf numFmtId="0" fontId="38" fillId="9" borderId="38" xfId="0" applyFont="1" applyFill="1" applyBorder="1" applyAlignment="1" applyProtection="1">
      <protection locked="0"/>
    </xf>
    <xf numFmtId="179" fontId="12" fillId="9" borderId="25" xfId="0" applyNumberFormat="1" applyFont="1" applyFill="1" applyBorder="1" applyAlignment="1" applyProtection="1">
      <alignment horizontal="left"/>
      <protection locked="0"/>
    </xf>
    <xf numFmtId="179" fontId="30" fillId="9" borderId="22" xfId="1" applyNumberFormat="1" applyFont="1" applyFill="1" applyBorder="1" applyAlignment="1" applyProtection="1">
      <alignment horizontal="right"/>
      <protection locked="0"/>
    </xf>
    <xf numFmtId="0" fontId="38" fillId="9" borderId="18" xfId="0" applyFont="1" applyFill="1" applyBorder="1" applyAlignment="1" applyProtection="1">
      <protection locked="0"/>
    </xf>
    <xf numFmtId="179" fontId="12" fillId="9" borderId="31" xfId="0" applyNumberFormat="1" applyFont="1" applyFill="1" applyBorder="1" applyAlignment="1" applyProtection="1">
      <alignment horizontal="left"/>
      <protection locked="0"/>
    </xf>
    <xf numFmtId="6" fontId="37" fillId="9" borderId="20" xfId="2" applyFont="1" applyFill="1" applyBorder="1" applyAlignment="1" applyProtection="1">
      <alignment horizontal="right"/>
      <protection locked="0"/>
    </xf>
    <xf numFmtId="56" fontId="37" fillId="9" borderId="22" xfId="0" applyNumberFormat="1" applyFont="1" applyFill="1" applyBorder="1" applyAlignment="1" applyProtection="1">
      <alignment horizontal="right"/>
      <protection locked="0"/>
    </xf>
    <xf numFmtId="38" fontId="12" fillId="9" borderId="25" xfId="1" applyFont="1" applyFill="1" applyBorder="1" applyAlignment="1" applyProtection="1">
      <alignment horizontal="left"/>
      <protection locked="0"/>
    </xf>
    <xf numFmtId="6" fontId="39" fillId="9" borderId="29" xfId="2" applyFont="1" applyFill="1" applyBorder="1" applyAlignment="1" applyProtection="1">
      <alignment horizontal="right"/>
      <protection locked="0"/>
    </xf>
    <xf numFmtId="179" fontId="12" fillId="9" borderId="18" xfId="0" applyNumberFormat="1" applyFont="1" applyFill="1" applyBorder="1" applyAlignment="1" applyProtection="1">
      <alignment horizontal="left"/>
      <protection locked="0"/>
    </xf>
    <xf numFmtId="56" fontId="37" fillId="9" borderId="30" xfId="0" applyNumberFormat="1" applyFont="1" applyFill="1" applyBorder="1" applyAlignment="1" applyProtection="1">
      <alignment horizontal="right"/>
      <protection locked="0"/>
    </xf>
    <xf numFmtId="38" fontId="11" fillId="9" borderId="21" xfId="1" applyFont="1" applyFill="1" applyBorder="1" applyAlignment="1" applyProtection="1">
      <alignment horizontal="left"/>
      <protection locked="0"/>
    </xf>
    <xf numFmtId="6" fontId="29" fillId="9" borderId="20" xfId="2" applyFont="1" applyFill="1" applyBorder="1" applyAlignment="1" applyProtection="1">
      <alignment horizontal="right"/>
      <protection locked="0"/>
    </xf>
    <xf numFmtId="179" fontId="29" fillId="9" borderId="22" xfId="1" applyNumberFormat="1" applyFont="1" applyFill="1" applyBorder="1" applyAlignment="1" applyProtection="1">
      <alignment horizontal="right"/>
      <protection locked="0"/>
    </xf>
    <xf numFmtId="0" fontId="4" fillId="9" borderId="49" xfId="0" applyFont="1" applyFill="1" applyBorder="1" applyProtection="1">
      <alignment vertical="center"/>
      <protection locked="0"/>
    </xf>
    <xf numFmtId="0" fontId="4" fillId="9" borderId="102" xfId="0" applyFont="1" applyFill="1" applyBorder="1" applyProtection="1">
      <alignment vertical="center"/>
      <protection locked="0"/>
    </xf>
    <xf numFmtId="6" fontId="7" fillId="9" borderId="103" xfId="2" applyFont="1" applyFill="1" applyBorder="1" applyAlignment="1" applyProtection="1">
      <protection locked="0"/>
    </xf>
    <xf numFmtId="0" fontId="4" fillId="9" borderId="91" xfId="0" applyFont="1" applyFill="1" applyBorder="1" applyProtection="1">
      <alignment vertical="center"/>
      <protection locked="0"/>
    </xf>
    <xf numFmtId="0" fontId="4" fillId="9" borderId="92" xfId="0" applyFont="1" applyFill="1" applyBorder="1" applyProtection="1">
      <alignment vertical="center"/>
      <protection locked="0"/>
    </xf>
    <xf numFmtId="0" fontId="4" fillId="9" borderId="97" xfId="0" applyFont="1" applyFill="1" applyBorder="1" applyProtection="1">
      <alignment vertical="center"/>
      <protection locked="0"/>
    </xf>
    <xf numFmtId="0" fontId="4" fillId="9" borderId="98" xfId="0" applyFont="1" applyFill="1" applyBorder="1" applyProtection="1">
      <alignment vertical="center"/>
      <protection locked="0"/>
    </xf>
    <xf numFmtId="6" fontId="43" fillId="9" borderId="95" xfId="2" applyFont="1" applyFill="1" applyBorder="1" applyAlignment="1" applyProtection="1">
      <protection locked="0"/>
    </xf>
    <xf numFmtId="0" fontId="4" fillId="9" borderId="88" xfId="0" applyFont="1" applyFill="1" applyBorder="1" applyProtection="1">
      <alignment vertical="center"/>
      <protection locked="0"/>
    </xf>
    <xf numFmtId="0" fontId="4" fillId="9" borderId="89" xfId="0" applyFont="1" applyFill="1" applyBorder="1" applyProtection="1">
      <alignment vertical="center"/>
      <protection locked="0"/>
    </xf>
    <xf numFmtId="6" fontId="7" fillId="9" borderId="89" xfId="2" applyFont="1" applyFill="1" applyBorder="1" applyAlignment="1" applyProtection="1">
      <protection locked="0"/>
    </xf>
    <xf numFmtId="6" fontId="7" fillId="9" borderId="102" xfId="2" applyFont="1" applyFill="1" applyBorder="1" applyAlignment="1" applyProtection="1">
      <protection locked="0"/>
    </xf>
    <xf numFmtId="6" fontId="43" fillId="9" borderId="92" xfId="2" applyFont="1" applyFill="1" applyBorder="1" applyAlignment="1" applyProtection="1">
      <protection locked="0"/>
    </xf>
    <xf numFmtId="6" fontId="7" fillId="9" borderId="92" xfId="2" applyFont="1" applyFill="1" applyBorder="1" applyAlignment="1" applyProtection="1">
      <protection locked="0"/>
    </xf>
    <xf numFmtId="6" fontId="43" fillId="9" borderId="93" xfId="2" applyFont="1" applyFill="1" applyBorder="1" applyAlignment="1" applyProtection="1">
      <alignment horizontal="right"/>
      <protection locked="0"/>
    </xf>
    <xf numFmtId="6" fontId="7" fillId="9" borderId="93" xfId="2" applyFont="1" applyFill="1" applyBorder="1" applyAlignment="1" applyProtection="1">
      <alignment horizontal="right"/>
      <protection locked="0"/>
    </xf>
    <xf numFmtId="0" fontId="4" fillId="9" borderId="94" xfId="0" applyFont="1" applyFill="1" applyBorder="1" applyProtection="1">
      <alignment vertical="center"/>
      <protection locked="0"/>
    </xf>
    <xf numFmtId="0" fontId="4" fillId="9" borderId="96" xfId="0" applyFont="1" applyFill="1" applyBorder="1" applyProtection="1">
      <alignment vertical="center"/>
      <protection locked="0"/>
    </xf>
    <xf numFmtId="6" fontId="7" fillId="9" borderId="104" xfId="2" applyFont="1" applyFill="1" applyBorder="1" applyAlignment="1" applyProtection="1">
      <alignment horizontal="right"/>
      <protection locked="0"/>
    </xf>
    <xf numFmtId="179" fontId="11" fillId="10" borderId="21" xfId="0" applyNumberFormat="1" applyFont="1" applyFill="1" applyBorder="1" applyAlignment="1" applyProtection="1">
      <alignment horizontal="left"/>
      <protection locked="0"/>
    </xf>
    <xf numFmtId="6" fontId="11" fillId="10" borderId="65" xfId="2" applyFont="1" applyFill="1" applyBorder="1" applyAlignment="1" applyProtection="1">
      <alignment horizontal="right"/>
      <protection locked="0"/>
    </xf>
    <xf numFmtId="179" fontId="11" fillId="10" borderId="25" xfId="0" applyNumberFormat="1" applyFont="1" applyFill="1" applyBorder="1" applyAlignment="1" applyProtection="1">
      <alignment horizontal="left"/>
      <protection locked="0"/>
    </xf>
    <xf numFmtId="6" fontId="11" fillId="10" borderId="68" xfId="2" applyFont="1" applyFill="1" applyBorder="1" applyAlignment="1" applyProtection="1">
      <alignment horizontal="right"/>
      <protection locked="0"/>
    </xf>
    <xf numFmtId="0" fontId="46" fillId="10" borderId="25" xfId="0" applyFont="1" applyFill="1" applyBorder="1" applyAlignment="1" applyProtection="1">
      <protection locked="0"/>
    </xf>
    <xf numFmtId="6" fontId="11" fillId="10" borderId="25" xfId="2" applyFont="1" applyFill="1" applyBorder="1" applyAlignment="1" applyProtection="1">
      <alignment horizontal="left"/>
      <protection locked="0"/>
    </xf>
    <xf numFmtId="179" fontId="11" fillId="10" borderId="31" xfId="0" applyNumberFormat="1" applyFont="1" applyFill="1" applyBorder="1" applyAlignment="1" applyProtection="1">
      <alignment horizontal="left"/>
      <protection locked="0"/>
    </xf>
    <xf numFmtId="6" fontId="11" fillId="10" borderId="71" xfId="2" applyFont="1" applyFill="1" applyBorder="1" applyAlignment="1" applyProtection="1">
      <alignment horizontal="right"/>
      <protection locked="0"/>
    </xf>
    <xf numFmtId="6" fontId="37" fillId="10" borderId="24" xfId="2" applyFont="1" applyFill="1" applyBorder="1" applyAlignment="1" applyProtection="1">
      <alignment horizontal="right"/>
      <protection locked="0"/>
    </xf>
    <xf numFmtId="6" fontId="37" fillId="10" borderId="17" xfId="2" applyFont="1" applyFill="1" applyBorder="1" applyAlignment="1" applyProtection="1">
      <alignment horizontal="right"/>
      <protection locked="0"/>
    </xf>
    <xf numFmtId="179" fontId="37" fillId="10" borderId="25" xfId="0" applyNumberFormat="1" applyFont="1" applyFill="1" applyBorder="1" applyAlignment="1" applyProtection="1">
      <alignment horizontal="left"/>
      <protection locked="0"/>
    </xf>
    <xf numFmtId="56" fontId="37" fillId="10" borderId="19" xfId="0" applyNumberFormat="1" applyFont="1" applyFill="1" applyBorder="1" applyAlignment="1" applyProtection="1">
      <alignment horizontal="right"/>
      <protection locked="0"/>
    </xf>
    <xf numFmtId="6" fontId="30" fillId="10" borderId="17" xfId="2" applyFont="1" applyFill="1" applyBorder="1" applyAlignment="1" applyProtection="1">
      <alignment horizontal="right" wrapText="1"/>
      <protection locked="0"/>
    </xf>
    <xf numFmtId="38" fontId="11" fillId="10" borderId="25" xfId="1" applyFont="1" applyFill="1" applyBorder="1" applyAlignment="1" applyProtection="1">
      <alignment horizontal="left"/>
      <protection locked="0"/>
    </xf>
    <xf numFmtId="179" fontId="30" fillId="10" borderId="19" xfId="1" applyNumberFormat="1" applyFont="1" applyFill="1" applyBorder="1" applyAlignment="1" applyProtection="1">
      <alignment horizontal="right"/>
      <protection locked="0"/>
    </xf>
    <xf numFmtId="6" fontId="29" fillId="10" borderId="17" xfId="2" applyFont="1" applyFill="1" applyBorder="1" applyAlignment="1" applyProtection="1">
      <alignment horizontal="right"/>
      <protection locked="0"/>
    </xf>
    <xf numFmtId="179" fontId="29" fillId="10" borderId="19" xfId="1" applyNumberFormat="1" applyFont="1" applyFill="1" applyBorder="1" applyAlignment="1" applyProtection="1">
      <alignment horizontal="right"/>
      <protection locked="0"/>
    </xf>
    <xf numFmtId="6" fontId="37" fillId="10" borderId="28" xfId="2" applyFont="1" applyFill="1" applyBorder="1" applyAlignment="1" applyProtection="1">
      <alignment horizontal="right"/>
      <protection locked="0"/>
    </xf>
    <xf numFmtId="6" fontId="39" fillId="10" borderId="27" xfId="2" applyFont="1" applyFill="1" applyBorder="1" applyAlignment="1" applyProtection="1">
      <alignment horizontal="right"/>
      <protection locked="0"/>
    </xf>
    <xf numFmtId="6" fontId="30" fillId="10" borderId="31" xfId="2" applyFont="1" applyFill="1" applyBorder="1" applyAlignment="1" applyProtection="1">
      <alignment horizontal="left"/>
      <protection locked="0"/>
    </xf>
    <xf numFmtId="56" fontId="37" fillId="10" borderId="32" xfId="0" applyNumberFormat="1" applyFont="1" applyFill="1" applyBorder="1" applyAlignment="1" applyProtection="1">
      <alignment horizontal="right"/>
      <protection locked="0"/>
    </xf>
    <xf numFmtId="6" fontId="30" fillId="10" borderId="27" xfId="2" applyFont="1" applyFill="1" applyBorder="1" applyAlignment="1" applyProtection="1">
      <alignment horizontal="right" wrapText="1"/>
      <protection locked="0"/>
    </xf>
    <xf numFmtId="38" fontId="11" fillId="10" borderId="31" xfId="1" applyFont="1" applyFill="1" applyBorder="1" applyAlignment="1" applyProtection="1">
      <alignment horizontal="left"/>
      <protection locked="0"/>
    </xf>
    <xf numFmtId="179" fontId="30" fillId="10" borderId="32" xfId="1" applyNumberFormat="1" applyFont="1" applyFill="1" applyBorder="1" applyAlignment="1" applyProtection="1">
      <alignment horizontal="right"/>
      <protection locked="0"/>
    </xf>
    <xf numFmtId="6" fontId="29" fillId="10" borderId="27" xfId="2" applyFont="1" applyFill="1" applyBorder="1" applyAlignment="1" applyProtection="1">
      <alignment horizontal="right" wrapText="1"/>
      <protection locked="0"/>
    </xf>
    <xf numFmtId="179" fontId="29" fillId="10" borderId="32" xfId="1" applyNumberFormat="1" applyFont="1" applyFill="1" applyBorder="1" applyAlignment="1" applyProtection="1">
      <alignment horizontal="right"/>
      <protection locked="0"/>
    </xf>
    <xf numFmtId="6" fontId="37" fillId="10" borderId="34" xfId="2" applyFont="1" applyFill="1" applyBorder="1" applyAlignment="1" applyProtection="1">
      <alignment horizontal="right"/>
      <protection locked="0"/>
    </xf>
    <xf numFmtId="0" fontId="38" fillId="10" borderId="36" xfId="0" applyFont="1" applyFill="1" applyBorder="1" applyAlignment="1" applyProtection="1">
      <protection locked="0"/>
    </xf>
    <xf numFmtId="56" fontId="37" fillId="10" borderId="37" xfId="0" applyNumberFormat="1" applyFont="1" applyFill="1" applyBorder="1" applyAlignment="1" applyProtection="1">
      <alignment horizontal="right"/>
      <protection locked="0"/>
    </xf>
    <xf numFmtId="6" fontId="30" fillId="10" borderId="20" xfId="2" applyFont="1" applyFill="1" applyBorder="1" applyAlignment="1" applyProtection="1">
      <alignment horizontal="right" wrapText="1"/>
      <protection locked="0"/>
    </xf>
    <xf numFmtId="38" fontId="11" fillId="10" borderId="36" xfId="1" applyFont="1" applyFill="1" applyBorder="1" applyAlignment="1" applyProtection="1">
      <alignment horizontal="left"/>
      <protection locked="0"/>
    </xf>
    <xf numFmtId="6" fontId="29" fillId="10" borderId="34" xfId="2" applyFont="1" applyFill="1" applyBorder="1" applyAlignment="1" applyProtection="1">
      <alignment horizontal="right"/>
      <protection locked="0"/>
    </xf>
    <xf numFmtId="179" fontId="29" fillId="10" borderId="37" xfId="1" applyNumberFormat="1" applyFont="1" applyFill="1" applyBorder="1" applyAlignment="1" applyProtection="1">
      <alignment horizontal="right"/>
      <protection locked="0"/>
    </xf>
    <xf numFmtId="0" fontId="38" fillId="10" borderId="38" xfId="0" applyFont="1" applyFill="1" applyBorder="1" applyAlignment="1" applyProtection="1">
      <protection locked="0"/>
    </xf>
    <xf numFmtId="179" fontId="12" fillId="10" borderId="25" xfId="0" applyNumberFormat="1" applyFont="1" applyFill="1" applyBorder="1" applyAlignment="1" applyProtection="1">
      <alignment horizontal="left"/>
      <protection locked="0"/>
    </xf>
    <xf numFmtId="179" fontId="30" fillId="10" borderId="22" xfId="1" applyNumberFormat="1" applyFont="1" applyFill="1" applyBorder="1" applyAlignment="1" applyProtection="1">
      <alignment horizontal="right"/>
      <protection locked="0"/>
    </xf>
    <xf numFmtId="0" fontId="38" fillId="10" borderId="18" xfId="0" applyFont="1" applyFill="1" applyBorder="1" applyAlignment="1" applyProtection="1">
      <protection locked="0"/>
    </xf>
    <xf numFmtId="179" fontId="12" fillId="10" borderId="31" xfId="0" applyNumberFormat="1" applyFont="1" applyFill="1" applyBorder="1" applyAlignment="1" applyProtection="1">
      <alignment horizontal="left"/>
      <protection locked="0"/>
    </xf>
    <xf numFmtId="6" fontId="37" fillId="10" borderId="20" xfId="2" applyFont="1" applyFill="1" applyBorder="1" applyAlignment="1" applyProtection="1">
      <alignment horizontal="right"/>
      <protection locked="0"/>
    </xf>
    <xf numFmtId="56" fontId="37" fillId="10" borderId="22" xfId="0" applyNumberFormat="1" applyFont="1" applyFill="1" applyBorder="1" applyAlignment="1" applyProtection="1">
      <alignment horizontal="right"/>
      <protection locked="0"/>
    </xf>
    <xf numFmtId="38" fontId="12" fillId="10" borderId="25" xfId="1" applyFont="1" applyFill="1" applyBorder="1" applyAlignment="1" applyProtection="1">
      <alignment horizontal="left"/>
      <protection locked="0"/>
    </xf>
    <xf numFmtId="6" fontId="39" fillId="10" borderId="29" xfId="2" applyFont="1" applyFill="1" applyBorder="1" applyAlignment="1" applyProtection="1">
      <alignment horizontal="right"/>
      <protection locked="0"/>
    </xf>
    <xf numFmtId="179" fontId="12" fillId="10" borderId="18" xfId="0" applyNumberFormat="1" applyFont="1" applyFill="1" applyBorder="1" applyAlignment="1" applyProtection="1">
      <alignment horizontal="left"/>
      <protection locked="0"/>
    </xf>
    <xf numFmtId="56" fontId="37" fillId="10" borderId="30" xfId="0" applyNumberFormat="1" applyFont="1" applyFill="1" applyBorder="1" applyAlignment="1" applyProtection="1">
      <alignment horizontal="right"/>
      <protection locked="0"/>
    </xf>
    <xf numFmtId="38" fontId="11" fillId="10" borderId="21" xfId="1" applyFont="1" applyFill="1" applyBorder="1" applyAlignment="1" applyProtection="1">
      <alignment horizontal="left"/>
      <protection locked="0"/>
    </xf>
    <xf numFmtId="6" fontId="29" fillId="10" borderId="20" xfId="2" applyFont="1" applyFill="1" applyBorder="1" applyAlignment="1" applyProtection="1">
      <alignment horizontal="right"/>
      <protection locked="0"/>
    </xf>
    <xf numFmtId="179" fontId="29" fillId="10" borderId="22" xfId="1" applyNumberFormat="1" applyFont="1" applyFill="1" applyBorder="1" applyAlignment="1" applyProtection="1">
      <alignment horizontal="right"/>
      <protection locked="0"/>
    </xf>
    <xf numFmtId="0" fontId="4" fillId="10" borderId="49" xfId="0" applyFont="1" applyFill="1" applyBorder="1" applyProtection="1">
      <alignment vertical="center"/>
      <protection locked="0"/>
    </xf>
    <xf numFmtId="0" fontId="4" fillId="10" borderId="102" xfId="0" applyFont="1" applyFill="1" applyBorder="1" applyProtection="1">
      <alignment vertical="center"/>
      <protection locked="0"/>
    </xf>
    <xf numFmtId="6" fontId="7" fillId="10" borderId="103" xfId="2" applyFont="1" applyFill="1" applyBorder="1" applyAlignment="1" applyProtection="1">
      <protection locked="0"/>
    </xf>
    <xf numFmtId="0" fontId="4" fillId="10" borderId="91" xfId="0" applyFont="1" applyFill="1" applyBorder="1" applyProtection="1">
      <alignment vertical="center"/>
      <protection locked="0"/>
    </xf>
    <xf numFmtId="0" fontId="4" fillId="10" borderId="92" xfId="0" applyFont="1" applyFill="1" applyBorder="1" applyProtection="1">
      <alignment vertical="center"/>
      <protection locked="0"/>
    </xf>
    <xf numFmtId="0" fontId="4" fillId="10" borderId="97" xfId="0" applyFont="1" applyFill="1" applyBorder="1" applyProtection="1">
      <alignment vertical="center"/>
      <protection locked="0"/>
    </xf>
    <xf numFmtId="0" fontId="4" fillId="10" borderId="98" xfId="0" applyFont="1" applyFill="1" applyBorder="1" applyProtection="1">
      <alignment vertical="center"/>
      <protection locked="0"/>
    </xf>
    <xf numFmtId="6" fontId="43" fillId="10" borderId="95" xfId="2" applyFont="1" applyFill="1" applyBorder="1" applyAlignment="1" applyProtection="1">
      <protection locked="0"/>
    </xf>
    <xf numFmtId="0" fontId="4" fillId="10" borderId="88" xfId="0" applyFont="1" applyFill="1" applyBorder="1" applyProtection="1">
      <alignment vertical="center"/>
      <protection locked="0"/>
    </xf>
    <xf numFmtId="0" fontId="4" fillId="10" borderId="89" xfId="0" applyFont="1" applyFill="1" applyBorder="1" applyProtection="1">
      <alignment vertical="center"/>
      <protection locked="0"/>
    </xf>
    <xf numFmtId="6" fontId="7" fillId="10" borderId="89" xfId="2" applyFont="1" applyFill="1" applyBorder="1" applyAlignment="1" applyProtection="1">
      <protection locked="0"/>
    </xf>
    <xf numFmtId="6" fontId="7" fillId="10" borderId="102" xfId="2" applyFont="1" applyFill="1" applyBorder="1" applyAlignment="1" applyProtection="1">
      <protection locked="0"/>
    </xf>
    <xf numFmtId="6" fontId="43" fillId="10" borderId="92" xfId="2" applyFont="1" applyFill="1" applyBorder="1" applyAlignment="1" applyProtection="1">
      <protection locked="0"/>
    </xf>
    <xf numFmtId="6" fontId="7" fillId="10" borderId="92" xfId="2" applyFont="1" applyFill="1" applyBorder="1" applyAlignment="1" applyProtection="1">
      <protection locked="0"/>
    </xf>
    <xf numFmtId="6" fontId="43" fillId="10" borderId="93" xfId="2" applyFont="1" applyFill="1" applyBorder="1" applyAlignment="1" applyProtection="1">
      <alignment horizontal="right"/>
      <protection locked="0"/>
    </xf>
    <xf numFmtId="6" fontId="7" fillId="10" borderId="93" xfId="2" applyFont="1" applyFill="1" applyBorder="1" applyAlignment="1" applyProtection="1">
      <alignment horizontal="right"/>
      <protection locked="0"/>
    </xf>
    <xf numFmtId="0" fontId="4" fillId="10" borderId="94" xfId="0" applyFont="1" applyFill="1" applyBorder="1" applyProtection="1">
      <alignment vertical="center"/>
      <protection locked="0"/>
    </xf>
    <xf numFmtId="0" fontId="4" fillId="10" borderId="96" xfId="0" applyFont="1" applyFill="1" applyBorder="1" applyProtection="1">
      <alignment vertical="center"/>
      <protection locked="0"/>
    </xf>
    <xf numFmtId="6" fontId="7" fillId="10" borderId="104" xfId="2" applyFont="1" applyFill="1" applyBorder="1" applyAlignment="1" applyProtection="1">
      <alignment horizontal="right"/>
      <protection locked="0"/>
    </xf>
    <xf numFmtId="181" fontId="11" fillId="0" borderId="117" xfId="0" applyNumberFormat="1" applyFont="1" applyBorder="1" applyAlignment="1" applyProtection="1">
      <alignment horizontal="center"/>
      <protection locked="0"/>
    </xf>
    <xf numFmtId="181" fontId="11" fillId="0" borderId="38" xfId="0" applyNumberFormat="1" applyFont="1" applyBorder="1" applyAlignment="1" applyProtection="1">
      <alignment horizontal="center"/>
      <protection locked="0"/>
    </xf>
    <xf numFmtId="179" fontId="11" fillId="11" borderId="21" xfId="0" applyNumberFormat="1" applyFont="1" applyFill="1" applyBorder="1" applyAlignment="1" applyProtection="1">
      <alignment horizontal="left"/>
      <protection locked="0"/>
    </xf>
    <xf numFmtId="6" fontId="11" fillId="11" borderId="65" xfId="2" applyFont="1" applyFill="1" applyBorder="1" applyAlignment="1" applyProtection="1">
      <alignment horizontal="right"/>
      <protection locked="0"/>
    </xf>
    <xf numFmtId="179" fontId="11" fillId="11" borderId="25" xfId="0" applyNumberFormat="1" applyFont="1" applyFill="1" applyBorder="1" applyAlignment="1" applyProtection="1">
      <alignment horizontal="left"/>
      <protection locked="0"/>
    </xf>
    <xf numFmtId="6" fontId="11" fillId="11" borderId="68" xfId="2" applyFont="1" applyFill="1" applyBorder="1" applyAlignment="1" applyProtection="1">
      <alignment horizontal="right"/>
      <protection locked="0"/>
    </xf>
    <xf numFmtId="0" fontId="46" fillId="11" borderId="25" xfId="0" applyFont="1" applyFill="1" applyBorder="1" applyAlignment="1" applyProtection="1">
      <protection locked="0"/>
    </xf>
    <xf numFmtId="6" fontId="11" fillId="11" borderId="25" xfId="2" applyFont="1" applyFill="1" applyBorder="1" applyAlignment="1" applyProtection="1">
      <alignment horizontal="left"/>
      <protection locked="0"/>
    </xf>
    <xf numFmtId="179" fontId="11" fillId="11" borderId="31" xfId="0" applyNumberFormat="1" applyFont="1" applyFill="1" applyBorder="1" applyAlignment="1" applyProtection="1">
      <alignment horizontal="left"/>
      <protection locked="0"/>
    </xf>
    <xf numFmtId="6" fontId="11" fillId="11" borderId="71" xfId="2" applyFont="1" applyFill="1" applyBorder="1" applyAlignment="1" applyProtection="1">
      <alignment horizontal="right"/>
      <protection locked="0"/>
    </xf>
    <xf numFmtId="6" fontId="37" fillId="11" borderId="17" xfId="2" applyFont="1" applyFill="1" applyBorder="1" applyAlignment="1" applyProtection="1">
      <alignment horizontal="right"/>
      <protection locked="0"/>
    </xf>
    <xf numFmtId="179" fontId="37" fillId="11" borderId="25" xfId="0" applyNumberFormat="1" applyFont="1" applyFill="1" applyBorder="1" applyAlignment="1" applyProtection="1">
      <alignment horizontal="left"/>
      <protection locked="0"/>
    </xf>
    <xf numFmtId="56" fontId="37" fillId="11" borderId="19" xfId="0" applyNumberFormat="1" applyFont="1" applyFill="1" applyBorder="1" applyAlignment="1" applyProtection="1">
      <alignment horizontal="right"/>
      <protection locked="0"/>
    </xf>
    <xf numFmtId="6" fontId="30" fillId="11" borderId="17" xfId="2" applyFont="1" applyFill="1" applyBorder="1" applyAlignment="1" applyProtection="1">
      <alignment horizontal="right" wrapText="1"/>
      <protection locked="0"/>
    </xf>
    <xf numFmtId="38" fontId="11" fillId="11" borderId="25" xfId="1" applyFont="1" applyFill="1" applyBorder="1" applyAlignment="1" applyProtection="1">
      <alignment horizontal="left"/>
      <protection locked="0"/>
    </xf>
    <xf numFmtId="179" fontId="30" fillId="11" borderId="19" xfId="1" applyNumberFormat="1" applyFont="1" applyFill="1" applyBorder="1" applyAlignment="1" applyProtection="1">
      <alignment horizontal="right"/>
      <protection locked="0"/>
    </xf>
    <xf numFmtId="6" fontId="29" fillId="11" borderId="17" xfId="2" applyFont="1" applyFill="1" applyBorder="1" applyAlignment="1" applyProtection="1">
      <alignment horizontal="right"/>
      <protection locked="0"/>
    </xf>
    <xf numFmtId="179" fontId="29" fillId="11" borderId="19" xfId="1" applyNumberFormat="1" applyFont="1" applyFill="1" applyBorder="1" applyAlignment="1" applyProtection="1">
      <alignment horizontal="right"/>
      <protection locked="0"/>
    </xf>
    <xf numFmtId="6" fontId="39" fillId="11" borderId="27" xfId="2" applyFont="1" applyFill="1" applyBorder="1" applyAlignment="1" applyProtection="1">
      <alignment horizontal="right"/>
      <protection locked="0"/>
    </xf>
    <xf numFmtId="6" fontId="30" fillId="11" borderId="31" xfId="2" applyFont="1" applyFill="1" applyBorder="1" applyAlignment="1" applyProtection="1">
      <alignment horizontal="left"/>
      <protection locked="0"/>
    </xf>
    <xf numFmtId="56" fontId="37" fillId="11" borderId="32" xfId="0" applyNumberFormat="1" applyFont="1" applyFill="1" applyBorder="1" applyAlignment="1" applyProtection="1">
      <alignment horizontal="right"/>
      <protection locked="0"/>
    </xf>
    <xf numFmtId="6" fontId="30" fillId="11" borderId="27" xfId="2" applyFont="1" applyFill="1" applyBorder="1" applyAlignment="1" applyProtection="1">
      <alignment horizontal="right" wrapText="1"/>
      <protection locked="0"/>
    </xf>
    <xf numFmtId="38" fontId="11" fillId="11" borderId="31" xfId="1" applyFont="1" applyFill="1" applyBorder="1" applyAlignment="1" applyProtection="1">
      <alignment horizontal="left"/>
      <protection locked="0"/>
    </xf>
    <xf numFmtId="179" fontId="30" fillId="11" borderId="32" xfId="1" applyNumberFormat="1" applyFont="1" applyFill="1" applyBorder="1" applyAlignment="1" applyProtection="1">
      <alignment horizontal="right"/>
      <protection locked="0"/>
    </xf>
    <xf numFmtId="6" fontId="29" fillId="11" borderId="27" xfId="2" applyFont="1" applyFill="1" applyBorder="1" applyAlignment="1" applyProtection="1">
      <alignment horizontal="right" wrapText="1"/>
      <protection locked="0"/>
    </xf>
    <xf numFmtId="179" fontId="29" fillId="11" borderId="32" xfId="1" applyNumberFormat="1" applyFont="1" applyFill="1" applyBorder="1" applyAlignment="1" applyProtection="1">
      <alignment horizontal="right"/>
      <protection locked="0"/>
    </xf>
    <xf numFmtId="0" fontId="38" fillId="11" borderId="36" xfId="0" applyFont="1" applyFill="1" applyBorder="1" applyAlignment="1" applyProtection="1">
      <protection locked="0"/>
    </xf>
    <xf numFmtId="56" fontId="37" fillId="11" borderId="37" xfId="0" applyNumberFormat="1" applyFont="1" applyFill="1" applyBorder="1" applyAlignment="1" applyProtection="1">
      <alignment horizontal="right"/>
      <protection locked="0"/>
    </xf>
    <xf numFmtId="6" fontId="30" fillId="11" borderId="20" xfId="2" applyFont="1" applyFill="1" applyBorder="1" applyAlignment="1" applyProtection="1">
      <alignment horizontal="right" wrapText="1"/>
      <protection locked="0"/>
    </xf>
    <xf numFmtId="38" fontId="11" fillId="11" borderId="36" xfId="1" applyFont="1" applyFill="1" applyBorder="1" applyAlignment="1" applyProtection="1">
      <alignment horizontal="left"/>
      <protection locked="0"/>
    </xf>
    <xf numFmtId="6" fontId="29" fillId="11" borderId="34" xfId="2" applyFont="1" applyFill="1" applyBorder="1" applyAlignment="1" applyProtection="1">
      <alignment horizontal="right"/>
      <protection locked="0"/>
    </xf>
    <xf numFmtId="179" fontId="29" fillId="11" borderId="37" xfId="1" applyNumberFormat="1" applyFont="1" applyFill="1" applyBorder="1" applyAlignment="1" applyProtection="1">
      <alignment horizontal="right"/>
      <protection locked="0"/>
    </xf>
    <xf numFmtId="0" fontId="38" fillId="11" borderId="38" xfId="0" applyFont="1" applyFill="1" applyBorder="1" applyAlignment="1" applyProtection="1">
      <protection locked="0"/>
    </xf>
    <xf numFmtId="179" fontId="12" fillId="11" borderId="25" xfId="0" applyNumberFormat="1" applyFont="1" applyFill="1" applyBorder="1" applyAlignment="1" applyProtection="1">
      <alignment horizontal="left"/>
      <protection locked="0"/>
    </xf>
    <xf numFmtId="179" fontId="30" fillId="11" borderId="22" xfId="1" applyNumberFormat="1" applyFont="1" applyFill="1" applyBorder="1" applyAlignment="1" applyProtection="1">
      <alignment horizontal="right"/>
      <protection locked="0"/>
    </xf>
    <xf numFmtId="0" fontId="38" fillId="11" borderId="18" xfId="0" applyFont="1" applyFill="1" applyBorder="1" applyAlignment="1" applyProtection="1">
      <protection locked="0"/>
    </xf>
    <xf numFmtId="179" fontId="12" fillId="11" borderId="31" xfId="0" applyNumberFormat="1" applyFont="1" applyFill="1" applyBorder="1" applyAlignment="1" applyProtection="1">
      <alignment horizontal="left"/>
      <protection locked="0"/>
    </xf>
    <xf numFmtId="6" fontId="37" fillId="11" borderId="20" xfId="2" applyFont="1" applyFill="1" applyBorder="1" applyAlignment="1" applyProtection="1">
      <alignment horizontal="right"/>
      <protection locked="0"/>
    </xf>
    <xf numFmtId="56" fontId="37" fillId="11" borderId="22" xfId="0" applyNumberFormat="1" applyFont="1" applyFill="1" applyBorder="1" applyAlignment="1" applyProtection="1">
      <alignment horizontal="right"/>
      <protection locked="0"/>
    </xf>
    <xf numFmtId="38" fontId="12" fillId="11" borderId="25" xfId="1" applyFont="1" applyFill="1" applyBorder="1" applyAlignment="1" applyProtection="1">
      <alignment horizontal="left"/>
      <protection locked="0"/>
    </xf>
    <xf numFmtId="6" fontId="39" fillId="11" borderId="29" xfId="2" applyFont="1" applyFill="1" applyBorder="1" applyAlignment="1" applyProtection="1">
      <alignment horizontal="right"/>
      <protection locked="0"/>
    </xf>
    <xf numFmtId="179" fontId="12" fillId="11" borderId="18" xfId="0" applyNumberFormat="1" applyFont="1" applyFill="1" applyBorder="1" applyAlignment="1" applyProtection="1">
      <alignment horizontal="left"/>
      <protection locked="0"/>
    </xf>
    <xf numFmtId="56" fontId="37" fillId="11" borderId="30" xfId="0" applyNumberFormat="1" applyFont="1" applyFill="1" applyBorder="1" applyAlignment="1" applyProtection="1">
      <alignment horizontal="right"/>
      <protection locked="0"/>
    </xf>
    <xf numFmtId="38" fontId="11" fillId="11" borderId="21" xfId="1" applyFont="1" applyFill="1" applyBorder="1" applyAlignment="1" applyProtection="1">
      <alignment horizontal="left"/>
      <protection locked="0"/>
    </xf>
    <xf numFmtId="6" fontId="29" fillId="11" borderId="20" xfId="2" applyFont="1" applyFill="1" applyBorder="1" applyAlignment="1" applyProtection="1">
      <alignment horizontal="right"/>
      <protection locked="0"/>
    </xf>
    <xf numFmtId="179" fontId="29" fillId="11" borderId="22" xfId="1" applyNumberFormat="1" applyFont="1" applyFill="1" applyBorder="1" applyAlignment="1" applyProtection="1">
      <alignment horizontal="right"/>
      <protection locked="0"/>
    </xf>
    <xf numFmtId="0" fontId="38" fillId="11" borderId="108" xfId="0" applyFont="1" applyFill="1" applyBorder="1" applyAlignment="1" applyProtection="1">
      <protection locked="0"/>
    </xf>
    <xf numFmtId="0" fontId="4" fillId="11" borderId="49" xfId="0" applyFont="1" applyFill="1" applyBorder="1" applyProtection="1">
      <alignment vertical="center"/>
      <protection locked="0"/>
    </xf>
    <xf numFmtId="0" fontId="4" fillId="11" borderId="102" xfId="0" applyFont="1" applyFill="1" applyBorder="1" applyProtection="1">
      <alignment vertical="center"/>
      <protection locked="0"/>
    </xf>
    <xf numFmtId="6" fontId="7" fillId="11" borderId="103" xfId="2" applyFont="1" applyFill="1" applyBorder="1" applyAlignment="1" applyProtection="1">
      <protection locked="0"/>
    </xf>
    <xf numFmtId="0" fontId="4" fillId="11" borderId="91" xfId="0" applyFont="1" applyFill="1" applyBorder="1" applyProtection="1">
      <alignment vertical="center"/>
      <protection locked="0"/>
    </xf>
    <xf numFmtId="0" fontId="4" fillId="11" borderId="92" xfId="0" applyFont="1" applyFill="1" applyBorder="1" applyProtection="1">
      <alignment vertical="center"/>
      <protection locked="0"/>
    </xf>
    <xf numFmtId="0" fontId="4" fillId="11" borderId="97" xfId="0" applyFont="1" applyFill="1" applyBorder="1" applyProtection="1">
      <alignment vertical="center"/>
      <protection locked="0"/>
    </xf>
    <xf numFmtId="0" fontId="4" fillId="11" borderId="98" xfId="0" applyFont="1" applyFill="1" applyBorder="1" applyProtection="1">
      <alignment vertical="center"/>
      <protection locked="0"/>
    </xf>
    <xf numFmtId="6" fontId="43" fillId="11" borderId="95" xfId="2" applyFont="1" applyFill="1" applyBorder="1" applyAlignment="1" applyProtection="1">
      <protection locked="0"/>
    </xf>
    <xf numFmtId="0" fontId="4" fillId="11" borderId="88" xfId="0" applyFont="1" applyFill="1" applyBorder="1" applyProtection="1">
      <alignment vertical="center"/>
      <protection locked="0"/>
    </xf>
    <xf numFmtId="0" fontId="4" fillId="11" borderId="89" xfId="0" applyFont="1" applyFill="1" applyBorder="1" applyProtection="1">
      <alignment vertical="center"/>
      <protection locked="0"/>
    </xf>
    <xf numFmtId="6" fontId="7" fillId="11" borderId="89" xfId="2" applyFont="1" applyFill="1" applyBorder="1" applyAlignment="1" applyProtection="1">
      <protection locked="0"/>
    </xf>
    <xf numFmtId="6" fontId="7" fillId="11" borderId="102" xfId="2" applyFont="1" applyFill="1" applyBorder="1" applyAlignment="1" applyProtection="1">
      <protection locked="0"/>
    </xf>
    <xf numFmtId="6" fontId="43" fillId="11" borderId="92" xfId="2" applyFont="1" applyFill="1" applyBorder="1" applyAlignment="1" applyProtection="1">
      <protection locked="0"/>
    </xf>
    <xf numFmtId="6" fontId="7" fillId="11" borderId="92" xfId="2" applyFont="1" applyFill="1" applyBorder="1" applyAlignment="1" applyProtection="1">
      <protection locked="0"/>
    </xf>
    <xf numFmtId="6" fontId="43" fillId="11" borderId="93" xfId="2" applyFont="1" applyFill="1" applyBorder="1" applyAlignment="1" applyProtection="1">
      <alignment horizontal="right"/>
      <protection locked="0"/>
    </xf>
    <xf numFmtId="6" fontId="7" fillId="11" borderId="93" xfId="2" applyFont="1" applyFill="1" applyBorder="1" applyAlignment="1" applyProtection="1">
      <alignment horizontal="right"/>
      <protection locked="0"/>
    </xf>
    <xf numFmtId="0" fontId="4" fillId="11" borderId="94" xfId="0" applyFont="1" applyFill="1" applyBorder="1" applyProtection="1">
      <alignment vertical="center"/>
      <protection locked="0"/>
    </xf>
    <xf numFmtId="0" fontId="4" fillId="11" borderId="96" xfId="0" applyFont="1" applyFill="1" applyBorder="1" applyProtection="1">
      <alignment vertical="center"/>
      <protection locked="0"/>
    </xf>
    <xf numFmtId="6" fontId="7" fillId="11" borderId="104" xfId="2" applyFont="1" applyFill="1" applyBorder="1" applyAlignment="1" applyProtection="1">
      <alignment horizontal="right"/>
      <protection locked="0"/>
    </xf>
    <xf numFmtId="6" fontId="7" fillId="2" borderId="103" xfId="2" applyFont="1" applyFill="1" applyBorder="1" applyAlignment="1" applyProtection="1">
      <protection locked="0"/>
    </xf>
    <xf numFmtId="6" fontId="43" fillId="2" borderId="93" xfId="2" applyFont="1" applyFill="1" applyBorder="1" applyAlignment="1" applyProtection="1">
      <alignment horizontal="right"/>
      <protection locked="0"/>
    </xf>
    <xf numFmtId="6" fontId="7" fillId="2" borderId="93" xfId="2" applyFont="1" applyFill="1" applyBorder="1" applyAlignment="1" applyProtection="1">
      <alignment horizontal="right"/>
      <protection locked="0"/>
    </xf>
    <xf numFmtId="6" fontId="7" fillId="2" borderId="104" xfId="2" applyFont="1" applyFill="1" applyBorder="1" applyAlignment="1" applyProtection="1">
      <alignment horizontal="right"/>
      <protection locked="0"/>
    </xf>
    <xf numFmtId="0" fontId="38" fillId="2" borderId="108" xfId="0" applyFont="1" applyFill="1" applyBorder="1" applyAlignment="1" applyProtection="1">
      <protection locked="0"/>
    </xf>
    <xf numFmtId="6" fontId="7" fillId="3" borderId="100" xfId="2" applyFont="1" applyFill="1" applyBorder="1" applyAlignment="1" applyProtection="1">
      <protection locked="0"/>
    </xf>
    <xf numFmtId="6" fontId="7" fillId="3" borderId="7" xfId="2" applyFont="1" applyFill="1" applyBorder="1" applyAlignment="1" applyProtection="1">
      <protection locked="0"/>
    </xf>
    <xf numFmtId="6" fontId="7" fillId="5" borderId="93" xfId="2" applyFont="1" applyFill="1" applyBorder="1" applyAlignment="1" applyProtection="1">
      <protection locked="0"/>
    </xf>
    <xf numFmtId="0" fontId="38" fillId="7" borderId="108" xfId="0" applyFont="1" applyFill="1" applyBorder="1" applyAlignment="1" applyProtection="1">
      <protection locked="0"/>
    </xf>
    <xf numFmtId="0" fontId="38" fillId="8" borderId="108" xfId="0" applyFont="1" applyFill="1" applyBorder="1" applyAlignment="1" applyProtection="1">
      <protection locked="0"/>
    </xf>
    <xf numFmtId="0" fontId="38" fillId="9" borderId="108" xfId="0" applyFont="1" applyFill="1" applyBorder="1" applyAlignment="1" applyProtection="1">
      <protection locked="0"/>
    </xf>
    <xf numFmtId="0" fontId="38" fillId="10" borderId="108" xfId="0" applyFont="1" applyFill="1" applyBorder="1" applyAlignment="1" applyProtection="1">
      <protection locked="0"/>
    </xf>
    <xf numFmtId="0" fontId="4" fillId="3" borderId="49" xfId="0" applyFont="1" applyFill="1" applyBorder="1" applyAlignment="1" applyProtection="1">
      <protection locked="0"/>
    </xf>
    <xf numFmtId="0" fontId="4" fillId="3" borderId="91" xfId="0" applyFont="1" applyFill="1" applyBorder="1" applyAlignment="1" applyProtection="1">
      <protection locked="0"/>
    </xf>
    <xf numFmtId="0" fontId="4" fillId="3" borderId="97" xfId="0" applyFont="1" applyFill="1" applyBorder="1" applyAlignment="1" applyProtection="1">
      <protection locked="0"/>
    </xf>
    <xf numFmtId="56" fontId="4" fillId="3" borderId="49" xfId="0" applyNumberFormat="1" applyFont="1" applyFill="1" applyBorder="1" applyAlignment="1" applyProtection="1">
      <protection locked="0"/>
    </xf>
    <xf numFmtId="6" fontId="4" fillId="0" borderId="103" xfId="2" applyFont="1" applyBorder="1" applyAlignment="1" applyProtection="1"/>
    <xf numFmtId="179" fontId="30" fillId="3" borderId="25" xfId="0" applyNumberFormat="1" applyFont="1" applyFill="1" applyBorder="1" applyAlignment="1" applyProtection="1">
      <alignment horizontal="left"/>
      <protection locked="0"/>
    </xf>
    <xf numFmtId="0" fontId="10" fillId="3" borderId="36" xfId="0" applyFont="1" applyFill="1" applyBorder="1" applyAlignment="1" applyProtection="1">
      <protection locked="0"/>
    </xf>
    <xf numFmtId="0" fontId="10" fillId="3" borderId="25" xfId="0" applyFont="1" applyFill="1" applyBorder="1" applyAlignment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/>
    <xf numFmtId="0" fontId="10" fillId="3" borderId="108" xfId="0" applyFont="1" applyFill="1" applyBorder="1" applyAlignment="1" applyProtection="1">
      <protection locked="0"/>
    </xf>
    <xf numFmtId="179" fontId="29" fillId="3" borderId="25" xfId="0" applyNumberFormat="1" applyFont="1" applyFill="1" applyBorder="1" applyAlignment="1" applyProtection="1">
      <alignment horizontal="left"/>
      <protection locked="0"/>
    </xf>
    <xf numFmtId="179" fontId="29" fillId="3" borderId="31" xfId="0" applyNumberFormat="1" applyFont="1" applyFill="1" applyBorder="1" applyAlignment="1" applyProtection="1">
      <alignment horizontal="left"/>
      <protection locked="0"/>
    </xf>
    <xf numFmtId="6" fontId="11" fillId="3" borderId="65" xfId="2" applyFont="1" applyFill="1" applyBorder="1" applyAlignment="1" applyProtection="1">
      <alignment horizontal="right" vertical="center"/>
      <protection locked="0"/>
    </xf>
    <xf numFmtId="6" fontId="11" fillId="3" borderId="68" xfId="2" applyFont="1" applyFill="1" applyBorder="1" applyAlignment="1" applyProtection="1">
      <alignment horizontal="right" vertical="center"/>
      <protection locked="0"/>
    </xf>
    <xf numFmtId="6" fontId="11" fillId="3" borderId="71" xfId="2" applyFont="1" applyFill="1" applyBorder="1" applyAlignment="1" applyProtection="1">
      <alignment horizontal="right" vertical="center"/>
      <protection locked="0"/>
    </xf>
    <xf numFmtId="181" fontId="11" fillId="0" borderId="64" xfId="0" applyNumberFormat="1" applyFont="1" applyBorder="1" applyAlignment="1" applyProtection="1">
      <alignment horizontal="center" vertical="center"/>
      <protection locked="0"/>
    </xf>
    <xf numFmtId="181" fontId="11" fillId="0" borderId="21" xfId="0" applyNumberFormat="1" applyFont="1" applyBorder="1" applyAlignment="1" applyProtection="1">
      <alignment horizontal="center" vertical="center"/>
      <protection locked="0"/>
    </xf>
    <xf numFmtId="181" fontId="47" fillId="0" borderId="64" xfId="0" applyNumberFormat="1" applyFont="1" applyBorder="1" applyAlignment="1" applyProtection="1">
      <alignment horizontal="center" vertical="center"/>
      <protection locked="0"/>
    </xf>
    <xf numFmtId="181" fontId="47" fillId="0" borderId="21" xfId="0" applyNumberFormat="1" applyFont="1" applyBorder="1" applyAlignment="1" applyProtection="1">
      <alignment horizontal="center" vertical="center"/>
      <protection locked="0"/>
    </xf>
    <xf numFmtId="181" fontId="29" fillId="0" borderId="64" xfId="0" applyNumberFormat="1" applyFont="1" applyBorder="1" applyAlignment="1" applyProtection="1">
      <alignment horizontal="center" vertical="center"/>
      <protection locked="0"/>
    </xf>
    <xf numFmtId="181" fontId="29" fillId="0" borderId="21" xfId="0" applyNumberFormat="1" applyFont="1" applyBorder="1" applyAlignment="1" applyProtection="1">
      <alignment horizontal="center" vertical="center"/>
      <protection locked="0"/>
    </xf>
    <xf numFmtId="181" fontId="11" fillId="0" borderId="25" xfId="0" applyNumberFormat="1" applyFont="1" applyBorder="1" applyAlignment="1" applyProtection="1">
      <alignment horizontal="center" vertical="center"/>
      <protection locked="0"/>
    </xf>
    <xf numFmtId="181" fontId="11" fillId="0" borderId="70" xfId="0" applyNumberFormat="1" applyFont="1" applyBorder="1" applyAlignment="1" applyProtection="1">
      <alignment horizontal="center" vertical="center"/>
      <protection locked="0"/>
    </xf>
    <xf numFmtId="181" fontId="11" fillId="0" borderId="31" xfId="0" applyNumberFormat="1" applyFont="1" applyBorder="1" applyAlignment="1" applyProtection="1">
      <alignment horizontal="center" vertical="center"/>
      <protection locked="0"/>
    </xf>
    <xf numFmtId="6" fontId="7" fillId="2" borderId="100" xfId="2" applyFont="1" applyFill="1" applyBorder="1" applyAlignment="1" applyProtection="1">
      <protection locked="0"/>
    </xf>
    <xf numFmtId="6" fontId="43" fillId="2" borderId="93" xfId="2" applyFont="1" applyFill="1" applyBorder="1" applyAlignment="1" applyProtection="1">
      <protection locked="0"/>
    </xf>
    <xf numFmtId="6" fontId="7" fillId="2" borderId="93" xfId="2" applyFont="1" applyFill="1" applyBorder="1" applyAlignment="1" applyProtection="1">
      <protection locked="0"/>
    </xf>
    <xf numFmtId="6" fontId="14" fillId="0" borderId="9" xfId="2" applyFont="1" applyFill="1" applyBorder="1" applyAlignment="1" applyProtection="1">
      <alignment horizontal="right" vertical="center"/>
    </xf>
    <xf numFmtId="55" fontId="15" fillId="0" borderId="0" xfId="0" applyNumberFormat="1" applyFont="1" applyAlignment="1" applyProtection="1">
      <alignment horizontal="center" vertical="center"/>
      <protection locked="0"/>
    </xf>
    <xf numFmtId="0" fontId="49" fillId="0" borderId="0" xfId="0" applyFont="1" applyAlignment="1"/>
    <xf numFmtId="0" fontId="25" fillId="0" borderId="49" xfId="0" applyFont="1" applyBorder="1" applyAlignment="1" applyProtection="1">
      <alignment horizontal="center" vertical="center"/>
      <protection locked="0"/>
    </xf>
    <xf numFmtId="0" fontId="43" fillId="2" borderId="88" xfId="0" applyFont="1" applyFill="1" applyBorder="1" applyAlignment="1" applyProtection="1">
      <protection locked="0"/>
    </xf>
    <xf numFmtId="0" fontId="43" fillId="2" borderId="89" xfId="0" applyFont="1" applyFill="1" applyBorder="1" applyAlignment="1" applyProtection="1">
      <protection locked="0"/>
    </xf>
    <xf numFmtId="0" fontId="43" fillId="2" borderId="49" xfId="0" applyFont="1" applyFill="1" applyBorder="1" applyAlignment="1" applyProtection="1">
      <protection locked="0"/>
    </xf>
    <xf numFmtId="0" fontId="43" fillId="2" borderId="102" xfId="0" applyFont="1" applyFill="1" applyBorder="1" applyAlignment="1" applyProtection="1">
      <protection locked="0"/>
    </xf>
    <xf numFmtId="0" fontId="43" fillId="2" borderId="97" xfId="0" applyFont="1" applyFill="1" applyBorder="1" applyAlignment="1" applyProtection="1">
      <protection locked="0"/>
    </xf>
    <xf numFmtId="0" fontId="43" fillId="2" borderId="98" xfId="0" applyFont="1" applyFill="1" applyBorder="1" applyAlignment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6" fontId="6" fillId="0" borderId="1" xfId="0" applyNumberFormat="1" applyFont="1" applyBorder="1" applyAlignment="1" applyProtection="1">
      <alignment horizontal="center" vertical="center" wrapText="1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 applyProtection="1">
      <alignment horizontal="center" vertical="center"/>
      <protection locked="0"/>
    </xf>
    <xf numFmtId="179" fontId="11" fillId="3" borderId="21" xfId="0" applyNumberFormat="1" applyFont="1" applyFill="1" applyBorder="1" applyAlignment="1" applyProtection="1">
      <alignment horizontal="left" vertical="center" wrapText="1"/>
      <protection locked="0"/>
    </xf>
    <xf numFmtId="179" fontId="11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25" xfId="0" applyFont="1" applyFill="1" applyBorder="1" applyAlignment="1" applyProtection="1">
      <alignment vertical="center" wrapText="1"/>
      <protection locked="0"/>
    </xf>
    <xf numFmtId="0" fontId="11" fillId="3" borderId="25" xfId="0" applyNumberFormat="1" applyFont="1" applyFill="1" applyBorder="1" applyAlignment="1" applyProtection="1">
      <alignment horizontal="left" vertical="center" wrapText="1"/>
      <protection locked="0"/>
    </xf>
    <xf numFmtId="6" fontId="11" fillId="3" borderId="25" xfId="2" applyFont="1" applyFill="1" applyBorder="1" applyAlignment="1" applyProtection="1">
      <alignment horizontal="left" vertical="center" wrapText="1"/>
      <protection locked="0"/>
    </xf>
    <xf numFmtId="179" fontId="11" fillId="3" borderId="31" xfId="0" applyNumberFormat="1" applyFont="1" applyFill="1" applyBorder="1" applyAlignment="1" applyProtection="1">
      <alignment horizontal="left" vertical="center" wrapText="1"/>
      <protection locked="0"/>
    </xf>
    <xf numFmtId="179" fontId="30" fillId="0" borderId="117" xfId="0" applyNumberFormat="1" applyFont="1" applyBorder="1" applyAlignment="1" applyProtection="1">
      <alignment horizontal="center" vertical="center"/>
      <protection locked="0"/>
    </xf>
    <xf numFmtId="6" fontId="10" fillId="0" borderId="124" xfId="0" applyNumberFormat="1" applyFont="1" applyBorder="1" applyAlignment="1"/>
    <xf numFmtId="179" fontId="11" fillId="0" borderId="21" xfId="0" applyNumberFormat="1" applyFont="1" applyFill="1" applyBorder="1" applyAlignment="1" applyProtection="1">
      <alignment horizontal="left" vertical="center" wrapText="1"/>
      <protection locked="0"/>
    </xf>
    <xf numFmtId="6" fontId="11" fillId="0" borderId="65" xfId="2" applyFont="1" applyFill="1" applyBorder="1" applyAlignment="1" applyProtection="1">
      <alignment horizontal="right" vertical="center"/>
      <protection locked="0"/>
    </xf>
    <xf numFmtId="179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6" fontId="11" fillId="0" borderId="68" xfId="2" applyFont="1" applyFill="1" applyBorder="1" applyAlignment="1" applyProtection="1">
      <alignment horizontal="right" vertical="center"/>
      <protection locked="0"/>
    </xf>
    <xf numFmtId="0" fontId="11" fillId="0" borderId="25" xfId="0" applyFont="1" applyFill="1" applyBorder="1" applyAlignment="1" applyProtection="1">
      <alignment vertical="center" wrapText="1"/>
      <protection locked="0"/>
    </xf>
    <xf numFmtId="0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6" fontId="11" fillId="0" borderId="25" xfId="2" applyFont="1" applyFill="1" applyBorder="1" applyAlignment="1" applyProtection="1">
      <alignment horizontal="left" vertical="center" wrapText="1"/>
      <protection locked="0"/>
    </xf>
    <xf numFmtId="179" fontId="11" fillId="0" borderId="31" xfId="0" applyNumberFormat="1" applyFont="1" applyFill="1" applyBorder="1" applyAlignment="1" applyProtection="1">
      <alignment horizontal="left" vertical="center" wrapText="1"/>
      <protection locked="0"/>
    </xf>
    <xf numFmtId="6" fontId="11" fillId="0" borderId="71" xfId="2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25" fillId="0" borderId="4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3" borderId="51" xfId="0" applyFont="1" applyFill="1" applyBorder="1" applyProtection="1">
      <alignment vertical="center"/>
      <protection locked="0"/>
    </xf>
    <xf numFmtId="6" fontId="7" fillId="3" borderId="51" xfId="2" applyFont="1" applyFill="1" applyBorder="1" applyProtection="1">
      <alignment vertical="center"/>
      <protection locked="0"/>
    </xf>
    <xf numFmtId="179" fontId="7" fillId="3" borderId="51" xfId="2" applyNumberFormat="1" applyFont="1" applyFill="1" applyBorder="1" applyProtection="1">
      <alignment vertical="center"/>
      <protection locked="0"/>
    </xf>
    <xf numFmtId="0" fontId="7" fillId="3" borderId="52" xfId="0" applyFont="1" applyFill="1" applyBorder="1" applyProtection="1">
      <alignment vertical="center"/>
      <protection locked="0"/>
    </xf>
    <xf numFmtId="6" fontId="7" fillId="3" borderId="52" xfId="2" applyFont="1" applyFill="1" applyBorder="1" applyProtection="1">
      <alignment vertical="center"/>
      <protection locked="0"/>
    </xf>
    <xf numFmtId="179" fontId="7" fillId="3" borderId="52" xfId="2" applyNumberFormat="1" applyFont="1" applyFill="1" applyBorder="1" applyProtection="1">
      <alignment vertical="center"/>
      <protection locked="0"/>
    </xf>
    <xf numFmtId="179" fontId="7" fillId="3" borderId="52" xfId="0" applyNumberFormat="1" applyFont="1" applyFill="1" applyBorder="1" applyProtection="1">
      <alignment vertical="center"/>
      <protection locked="0"/>
    </xf>
    <xf numFmtId="0" fontId="7" fillId="3" borderId="53" xfId="0" applyFont="1" applyFill="1" applyBorder="1" applyProtection="1">
      <alignment vertical="center"/>
      <protection locked="0"/>
    </xf>
    <xf numFmtId="6" fontId="7" fillId="3" borderId="53" xfId="2" applyFont="1" applyFill="1" applyBorder="1" applyProtection="1">
      <alignment vertical="center"/>
      <protection locked="0"/>
    </xf>
    <xf numFmtId="179" fontId="7" fillId="3" borderId="53" xfId="2" applyNumberFormat="1" applyFont="1" applyFill="1" applyBorder="1" applyProtection="1">
      <alignment vertical="center"/>
      <protection locked="0"/>
    </xf>
    <xf numFmtId="0" fontId="7" fillId="0" borderId="51" xfId="0" applyFont="1" applyFill="1" applyBorder="1" applyProtection="1">
      <alignment vertical="center"/>
      <protection locked="0"/>
    </xf>
    <xf numFmtId="6" fontId="7" fillId="0" borderId="51" xfId="2" applyFont="1" applyFill="1" applyBorder="1" applyProtection="1">
      <alignment vertical="center"/>
      <protection locked="0"/>
    </xf>
    <xf numFmtId="179" fontId="7" fillId="0" borderId="51" xfId="2" applyNumberFormat="1" applyFont="1" applyFill="1" applyBorder="1" applyProtection="1">
      <alignment vertical="center"/>
      <protection locked="0"/>
    </xf>
    <xf numFmtId="0" fontId="7" fillId="0" borderId="52" xfId="0" applyFont="1" applyFill="1" applyBorder="1" applyProtection="1">
      <alignment vertical="center"/>
      <protection locked="0"/>
    </xf>
    <xf numFmtId="6" fontId="7" fillId="0" borderId="52" xfId="2" applyFont="1" applyFill="1" applyBorder="1" applyProtection="1">
      <alignment vertical="center"/>
      <protection locked="0"/>
    </xf>
    <xf numFmtId="179" fontId="7" fillId="0" borderId="52" xfId="2" applyNumberFormat="1" applyFont="1" applyFill="1" applyBorder="1" applyProtection="1">
      <alignment vertical="center"/>
      <protection locked="0"/>
    </xf>
    <xf numFmtId="179" fontId="7" fillId="0" borderId="52" xfId="0" applyNumberFormat="1" applyFont="1" applyFill="1" applyBorder="1" applyProtection="1">
      <alignment vertical="center"/>
      <protection locked="0"/>
    </xf>
    <xf numFmtId="0" fontId="7" fillId="0" borderId="53" xfId="0" applyFont="1" applyFill="1" applyBorder="1" applyProtection="1">
      <alignment vertical="center"/>
      <protection locked="0"/>
    </xf>
    <xf numFmtId="6" fontId="7" fillId="0" borderId="53" xfId="2" applyFont="1" applyFill="1" applyBorder="1" applyProtection="1">
      <alignment vertical="center"/>
      <protection locked="0"/>
    </xf>
    <xf numFmtId="179" fontId="7" fillId="0" borderId="53" xfId="2" applyNumberFormat="1" applyFont="1" applyFill="1" applyBorder="1" applyProtection="1">
      <alignment vertical="center"/>
      <protection locked="0"/>
    </xf>
    <xf numFmtId="0" fontId="7" fillId="5" borderId="51" xfId="0" applyFont="1" applyFill="1" applyBorder="1" applyProtection="1">
      <alignment vertical="center"/>
      <protection locked="0"/>
    </xf>
    <xf numFmtId="6" fontId="7" fillId="5" borderId="51" xfId="2" applyFont="1" applyFill="1" applyBorder="1" applyProtection="1">
      <alignment vertical="center"/>
      <protection locked="0"/>
    </xf>
    <xf numFmtId="179" fontId="7" fillId="5" borderId="51" xfId="2" applyNumberFormat="1" applyFont="1" applyFill="1" applyBorder="1" applyProtection="1">
      <alignment vertical="center"/>
      <protection locked="0"/>
    </xf>
    <xf numFmtId="0" fontId="7" fillId="5" borderId="52" xfId="0" applyFont="1" applyFill="1" applyBorder="1" applyProtection="1">
      <alignment vertical="center"/>
      <protection locked="0"/>
    </xf>
    <xf numFmtId="6" fontId="7" fillId="5" borderId="52" xfId="2" applyFont="1" applyFill="1" applyBorder="1" applyProtection="1">
      <alignment vertical="center"/>
      <protection locked="0"/>
    </xf>
    <xf numFmtId="179" fontId="7" fillId="5" borderId="52" xfId="2" applyNumberFormat="1" applyFont="1" applyFill="1" applyBorder="1" applyProtection="1">
      <alignment vertical="center"/>
      <protection locked="0"/>
    </xf>
    <xf numFmtId="179" fontId="7" fillId="5" borderId="52" xfId="0" applyNumberFormat="1" applyFont="1" applyFill="1" applyBorder="1" applyProtection="1">
      <alignment vertical="center"/>
      <protection locked="0"/>
    </xf>
    <xf numFmtId="0" fontId="7" fillId="5" borderId="53" xfId="0" applyFont="1" applyFill="1" applyBorder="1" applyProtection="1">
      <alignment vertical="center"/>
      <protection locked="0"/>
    </xf>
    <xf numFmtId="6" fontId="7" fillId="5" borderId="53" xfId="2" applyFont="1" applyFill="1" applyBorder="1" applyProtection="1">
      <alignment vertical="center"/>
      <protection locked="0"/>
    </xf>
    <xf numFmtId="179" fontId="7" fillId="5" borderId="53" xfId="2" applyNumberFormat="1" applyFont="1" applyFill="1" applyBorder="1" applyProtection="1">
      <alignment vertical="center"/>
      <protection locked="0"/>
    </xf>
    <xf numFmtId="0" fontId="7" fillId="6" borderId="51" xfId="0" applyFont="1" applyFill="1" applyBorder="1" applyProtection="1">
      <alignment vertical="center"/>
      <protection locked="0"/>
    </xf>
    <xf numFmtId="6" fontId="7" fillId="6" borderId="51" xfId="2" applyFont="1" applyFill="1" applyBorder="1" applyProtection="1">
      <alignment vertical="center"/>
      <protection locked="0"/>
    </xf>
    <xf numFmtId="179" fontId="7" fillId="6" borderId="51" xfId="2" applyNumberFormat="1" applyFont="1" applyFill="1" applyBorder="1" applyProtection="1">
      <alignment vertical="center"/>
      <protection locked="0"/>
    </xf>
    <xf numFmtId="0" fontId="7" fillId="6" borderId="52" xfId="0" applyFont="1" applyFill="1" applyBorder="1" applyProtection="1">
      <alignment vertical="center"/>
      <protection locked="0"/>
    </xf>
    <xf numFmtId="6" fontId="7" fillId="6" borderId="52" xfId="2" applyFont="1" applyFill="1" applyBorder="1" applyProtection="1">
      <alignment vertical="center"/>
      <protection locked="0"/>
    </xf>
    <xf numFmtId="179" fontId="7" fillId="6" borderId="52" xfId="2" applyNumberFormat="1" applyFont="1" applyFill="1" applyBorder="1" applyProtection="1">
      <alignment vertical="center"/>
      <protection locked="0"/>
    </xf>
    <xf numFmtId="179" fontId="7" fillId="6" borderId="52" xfId="0" applyNumberFormat="1" applyFont="1" applyFill="1" applyBorder="1" applyProtection="1">
      <alignment vertical="center"/>
      <protection locked="0"/>
    </xf>
    <xf numFmtId="0" fontId="7" fillId="6" borderId="53" xfId="0" applyFont="1" applyFill="1" applyBorder="1" applyProtection="1">
      <alignment vertical="center"/>
      <protection locked="0"/>
    </xf>
    <xf numFmtId="6" fontId="7" fillId="6" borderId="53" xfId="2" applyFont="1" applyFill="1" applyBorder="1" applyProtection="1">
      <alignment vertical="center"/>
      <protection locked="0"/>
    </xf>
    <xf numFmtId="179" fontId="7" fillId="6" borderId="53" xfId="2" applyNumberFormat="1" applyFont="1" applyFill="1" applyBorder="1" applyProtection="1">
      <alignment vertical="center"/>
      <protection locked="0"/>
    </xf>
    <xf numFmtId="0" fontId="7" fillId="7" borderId="51" xfId="0" applyFont="1" applyFill="1" applyBorder="1" applyProtection="1">
      <alignment vertical="center"/>
      <protection locked="0"/>
    </xf>
    <xf numFmtId="6" fontId="7" fillId="7" borderId="51" xfId="2" applyFont="1" applyFill="1" applyBorder="1" applyProtection="1">
      <alignment vertical="center"/>
      <protection locked="0"/>
    </xf>
    <xf numFmtId="179" fontId="7" fillId="7" borderId="51" xfId="2" applyNumberFormat="1" applyFont="1" applyFill="1" applyBorder="1" applyProtection="1">
      <alignment vertical="center"/>
      <protection locked="0"/>
    </xf>
    <xf numFmtId="0" fontId="7" fillId="7" borderId="52" xfId="0" applyFont="1" applyFill="1" applyBorder="1" applyProtection="1">
      <alignment vertical="center"/>
      <protection locked="0"/>
    </xf>
    <xf numFmtId="6" fontId="7" fillId="7" borderId="52" xfId="2" applyFont="1" applyFill="1" applyBorder="1" applyProtection="1">
      <alignment vertical="center"/>
      <protection locked="0"/>
    </xf>
    <xf numFmtId="179" fontId="7" fillId="7" borderId="52" xfId="2" applyNumberFormat="1" applyFont="1" applyFill="1" applyBorder="1" applyProtection="1">
      <alignment vertical="center"/>
      <protection locked="0"/>
    </xf>
    <xf numFmtId="179" fontId="7" fillId="7" borderId="52" xfId="0" applyNumberFormat="1" applyFont="1" applyFill="1" applyBorder="1" applyProtection="1">
      <alignment vertical="center"/>
      <protection locked="0"/>
    </xf>
    <xf numFmtId="0" fontId="7" fillId="7" borderId="53" xfId="0" applyFont="1" applyFill="1" applyBorder="1" applyProtection="1">
      <alignment vertical="center"/>
      <protection locked="0"/>
    </xf>
    <xf numFmtId="6" fontId="7" fillId="7" borderId="53" xfId="2" applyFont="1" applyFill="1" applyBorder="1" applyProtection="1">
      <alignment vertical="center"/>
      <protection locked="0"/>
    </xf>
    <xf numFmtId="179" fontId="7" fillId="7" borderId="53" xfId="2" applyNumberFormat="1" applyFont="1" applyFill="1" applyBorder="1" applyProtection="1">
      <alignment vertical="center"/>
      <protection locked="0"/>
    </xf>
    <xf numFmtId="0" fontId="7" fillId="8" borderId="51" xfId="0" applyFont="1" applyFill="1" applyBorder="1" applyProtection="1">
      <alignment vertical="center"/>
      <protection locked="0"/>
    </xf>
    <xf numFmtId="6" fontId="7" fillId="8" borderId="51" xfId="2" applyFont="1" applyFill="1" applyBorder="1" applyProtection="1">
      <alignment vertical="center"/>
      <protection locked="0"/>
    </xf>
    <xf numFmtId="179" fontId="7" fillId="8" borderId="51" xfId="2" applyNumberFormat="1" applyFont="1" applyFill="1" applyBorder="1" applyProtection="1">
      <alignment vertical="center"/>
      <protection locked="0"/>
    </xf>
    <xf numFmtId="0" fontId="7" fillId="8" borderId="52" xfId="0" applyFont="1" applyFill="1" applyBorder="1" applyProtection="1">
      <alignment vertical="center"/>
      <protection locked="0"/>
    </xf>
    <xf numFmtId="6" fontId="7" fillId="8" borderId="52" xfId="2" applyFont="1" applyFill="1" applyBorder="1" applyProtection="1">
      <alignment vertical="center"/>
      <protection locked="0"/>
    </xf>
    <xf numFmtId="179" fontId="7" fillId="8" borderId="52" xfId="2" applyNumberFormat="1" applyFont="1" applyFill="1" applyBorder="1" applyProtection="1">
      <alignment vertical="center"/>
      <protection locked="0"/>
    </xf>
    <xf numFmtId="179" fontId="7" fillId="8" borderId="52" xfId="0" applyNumberFormat="1" applyFont="1" applyFill="1" applyBorder="1" applyProtection="1">
      <alignment vertical="center"/>
      <protection locked="0"/>
    </xf>
    <xf numFmtId="0" fontId="7" fillId="8" borderId="53" xfId="0" applyFont="1" applyFill="1" applyBorder="1" applyProtection="1">
      <alignment vertical="center"/>
      <protection locked="0"/>
    </xf>
    <xf numFmtId="6" fontId="7" fillId="8" borderId="53" xfId="2" applyFont="1" applyFill="1" applyBorder="1" applyProtection="1">
      <alignment vertical="center"/>
      <protection locked="0"/>
    </xf>
    <xf numFmtId="179" fontId="7" fillId="8" borderId="53" xfId="2" applyNumberFormat="1" applyFont="1" applyFill="1" applyBorder="1" applyProtection="1">
      <alignment vertical="center"/>
      <protection locked="0"/>
    </xf>
    <xf numFmtId="0" fontId="7" fillId="9" borderId="51" xfId="0" applyFont="1" applyFill="1" applyBorder="1" applyProtection="1">
      <alignment vertical="center"/>
      <protection locked="0"/>
    </xf>
    <xf numFmtId="6" fontId="7" fillId="9" borderId="51" xfId="2" applyFont="1" applyFill="1" applyBorder="1" applyProtection="1">
      <alignment vertical="center"/>
      <protection locked="0"/>
    </xf>
    <xf numFmtId="179" fontId="7" fillId="9" borderId="51" xfId="2" applyNumberFormat="1" applyFont="1" applyFill="1" applyBorder="1" applyProtection="1">
      <alignment vertical="center"/>
      <protection locked="0"/>
    </xf>
    <xf numFmtId="0" fontId="7" fillId="9" borderId="52" xfId="0" applyFont="1" applyFill="1" applyBorder="1" applyProtection="1">
      <alignment vertical="center"/>
      <protection locked="0"/>
    </xf>
    <xf numFmtId="6" fontId="7" fillId="9" borderId="52" xfId="2" applyFont="1" applyFill="1" applyBorder="1" applyProtection="1">
      <alignment vertical="center"/>
      <protection locked="0"/>
    </xf>
    <xf numFmtId="179" fontId="7" fillId="9" borderId="52" xfId="2" applyNumberFormat="1" applyFont="1" applyFill="1" applyBorder="1" applyProtection="1">
      <alignment vertical="center"/>
      <protection locked="0"/>
    </xf>
    <xf numFmtId="179" fontId="7" fillId="9" borderId="52" xfId="0" applyNumberFormat="1" applyFont="1" applyFill="1" applyBorder="1" applyProtection="1">
      <alignment vertical="center"/>
      <protection locked="0"/>
    </xf>
    <xf numFmtId="0" fontId="7" fillId="9" borderId="53" xfId="0" applyFont="1" applyFill="1" applyBorder="1" applyProtection="1">
      <alignment vertical="center"/>
      <protection locked="0"/>
    </xf>
    <xf numFmtId="6" fontId="7" fillId="9" borderId="53" xfId="2" applyFont="1" applyFill="1" applyBorder="1" applyProtection="1">
      <alignment vertical="center"/>
      <protection locked="0"/>
    </xf>
    <xf numFmtId="179" fontId="7" fillId="9" borderId="53" xfId="2" applyNumberFormat="1" applyFont="1" applyFill="1" applyBorder="1" applyProtection="1">
      <alignment vertical="center"/>
      <protection locked="0"/>
    </xf>
    <xf numFmtId="0" fontId="7" fillId="10" borderId="51" xfId="0" applyFont="1" applyFill="1" applyBorder="1" applyProtection="1">
      <alignment vertical="center"/>
      <protection locked="0"/>
    </xf>
    <xf numFmtId="6" fontId="7" fillId="10" borderId="51" xfId="2" applyFont="1" applyFill="1" applyBorder="1" applyProtection="1">
      <alignment vertical="center"/>
      <protection locked="0"/>
    </xf>
    <xf numFmtId="179" fontId="7" fillId="10" borderId="51" xfId="2" applyNumberFormat="1" applyFont="1" applyFill="1" applyBorder="1" applyProtection="1">
      <alignment vertical="center"/>
      <protection locked="0"/>
    </xf>
    <xf numFmtId="0" fontId="7" fillId="10" borderId="52" xfId="0" applyFont="1" applyFill="1" applyBorder="1" applyProtection="1">
      <alignment vertical="center"/>
      <protection locked="0"/>
    </xf>
    <xf numFmtId="6" fontId="7" fillId="10" borderId="52" xfId="2" applyFont="1" applyFill="1" applyBorder="1" applyProtection="1">
      <alignment vertical="center"/>
      <protection locked="0"/>
    </xf>
    <xf numFmtId="179" fontId="7" fillId="10" borderId="52" xfId="2" applyNumberFormat="1" applyFont="1" applyFill="1" applyBorder="1" applyProtection="1">
      <alignment vertical="center"/>
      <protection locked="0"/>
    </xf>
    <xf numFmtId="179" fontId="7" fillId="10" borderId="52" xfId="0" applyNumberFormat="1" applyFont="1" applyFill="1" applyBorder="1" applyProtection="1">
      <alignment vertical="center"/>
      <protection locked="0"/>
    </xf>
    <xf numFmtId="0" fontId="7" fillId="10" borderId="53" xfId="0" applyFont="1" applyFill="1" applyBorder="1" applyProtection="1">
      <alignment vertical="center"/>
      <protection locked="0"/>
    </xf>
    <xf numFmtId="6" fontId="7" fillId="10" borderId="53" xfId="2" applyFont="1" applyFill="1" applyBorder="1" applyProtection="1">
      <alignment vertical="center"/>
      <protection locked="0"/>
    </xf>
    <xf numFmtId="179" fontId="7" fillId="10" borderId="53" xfId="2" applyNumberFormat="1" applyFont="1" applyFill="1" applyBorder="1" applyProtection="1">
      <alignment vertical="center"/>
      <protection locked="0"/>
    </xf>
    <xf numFmtId="0" fontId="7" fillId="11" borderId="51" xfId="0" applyFont="1" applyFill="1" applyBorder="1" applyProtection="1">
      <alignment vertical="center"/>
      <protection locked="0"/>
    </xf>
    <xf numFmtId="6" fontId="7" fillId="11" borderId="51" xfId="2" applyFont="1" applyFill="1" applyBorder="1" applyProtection="1">
      <alignment vertical="center"/>
      <protection locked="0"/>
    </xf>
    <xf numFmtId="179" fontId="7" fillId="11" borderId="51" xfId="2" applyNumberFormat="1" applyFont="1" applyFill="1" applyBorder="1" applyProtection="1">
      <alignment vertical="center"/>
      <protection locked="0"/>
    </xf>
    <xf numFmtId="0" fontId="7" fillId="11" borderId="52" xfId="0" applyFont="1" applyFill="1" applyBorder="1" applyProtection="1">
      <alignment vertical="center"/>
      <protection locked="0"/>
    </xf>
    <xf numFmtId="6" fontId="7" fillId="11" borderId="52" xfId="2" applyFont="1" applyFill="1" applyBorder="1" applyProtection="1">
      <alignment vertical="center"/>
      <protection locked="0"/>
    </xf>
    <xf numFmtId="179" fontId="7" fillId="11" borderId="52" xfId="2" applyNumberFormat="1" applyFont="1" applyFill="1" applyBorder="1" applyProtection="1">
      <alignment vertical="center"/>
      <protection locked="0"/>
    </xf>
    <xf numFmtId="179" fontId="7" fillId="11" borderId="52" xfId="0" applyNumberFormat="1" applyFont="1" applyFill="1" applyBorder="1" applyProtection="1">
      <alignment vertical="center"/>
      <protection locked="0"/>
    </xf>
    <xf numFmtId="0" fontId="7" fillId="11" borderId="53" xfId="0" applyFont="1" applyFill="1" applyBorder="1" applyProtection="1">
      <alignment vertical="center"/>
      <protection locked="0"/>
    </xf>
    <xf numFmtId="6" fontId="7" fillId="11" borderId="53" xfId="2" applyFont="1" applyFill="1" applyBorder="1" applyProtection="1">
      <alignment vertical="center"/>
      <protection locked="0"/>
    </xf>
    <xf numFmtId="179" fontId="7" fillId="11" borderId="53" xfId="2" applyNumberFormat="1" applyFont="1" applyFill="1" applyBorder="1" applyProtection="1">
      <alignment vertical="center"/>
      <protection locked="0"/>
    </xf>
    <xf numFmtId="179" fontId="30" fillId="3" borderId="36" xfId="0" applyNumberFormat="1" applyFont="1" applyFill="1" applyBorder="1" applyAlignment="1" applyProtection="1">
      <alignment horizontal="left"/>
      <protection locked="0"/>
    </xf>
    <xf numFmtId="38" fontId="6" fillId="0" borderId="122" xfId="0" applyNumberFormat="1" applyFont="1" applyBorder="1" applyAlignment="1" applyProtection="1">
      <alignment vertical="center" wrapText="1"/>
      <protection locked="0"/>
    </xf>
    <xf numFmtId="38" fontId="6" fillId="0" borderId="123" xfId="0" applyNumberFormat="1" applyFont="1" applyBorder="1" applyAlignment="1" applyProtection="1">
      <alignment vertical="center" wrapText="1"/>
      <protection locked="0"/>
    </xf>
    <xf numFmtId="0" fontId="6" fillId="0" borderId="122" xfId="0" applyFont="1" applyBorder="1" applyAlignment="1" applyProtection="1">
      <alignment vertical="center" wrapText="1"/>
      <protection locked="0"/>
    </xf>
    <xf numFmtId="0" fontId="6" fillId="0" borderId="121" xfId="0" applyFont="1" applyBorder="1" applyAlignment="1" applyProtection="1">
      <alignment vertical="center" wrapText="1"/>
      <protection locked="0"/>
    </xf>
    <xf numFmtId="6" fontId="14" fillId="0" borderId="126" xfId="2" applyFont="1" applyBorder="1" applyAlignment="1" applyProtection="1">
      <alignment horizontal="right" vertical="center"/>
    </xf>
    <xf numFmtId="6" fontId="13" fillId="0" borderId="86" xfId="2" applyFont="1" applyBorder="1" applyAlignment="1" applyProtection="1">
      <alignment horizontal="right" vertical="center"/>
    </xf>
    <xf numFmtId="6" fontId="24" fillId="0" borderId="3" xfId="2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Protection="1">
      <alignment vertical="center"/>
      <protection locked="0"/>
    </xf>
    <xf numFmtId="0" fontId="4" fillId="0" borderId="121" xfId="0" applyFont="1" applyBorder="1" applyProtection="1">
      <alignment vertical="center"/>
      <protection locked="0"/>
    </xf>
    <xf numFmtId="0" fontId="4" fillId="0" borderId="122" xfId="0" applyFont="1" applyBorder="1" applyProtection="1">
      <alignment vertical="center"/>
      <protection locked="0"/>
    </xf>
    <xf numFmtId="0" fontId="4" fillId="0" borderId="125" xfId="0" applyFont="1" applyBorder="1" applyProtection="1">
      <alignment vertical="center"/>
      <protection locked="0"/>
    </xf>
    <xf numFmtId="6" fontId="30" fillId="0" borderId="60" xfId="2" applyFont="1" applyFill="1" applyBorder="1" applyAlignment="1" applyProtection="1">
      <alignment horizontal="right"/>
    </xf>
    <xf numFmtId="181" fontId="11" fillId="0" borderId="85" xfId="0" applyNumberFormat="1" applyFont="1" applyBorder="1" applyAlignment="1" applyProtection="1">
      <alignment horizontal="center"/>
      <protection locked="0"/>
    </xf>
    <xf numFmtId="181" fontId="47" fillId="0" borderId="85" xfId="0" applyNumberFormat="1" applyFont="1" applyBorder="1" applyAlignment="1" applyProtection="1">
      <alignment horizontal="center"/>
      <protection locked="0"/>
    </xf>
    <xf numFmtId="181" fontId="29" fillId="0" borderId="85" xfId="0" applyNumberFormat="1" applyFont="1" applyBorder="1" applyAlignment="1" applyProtection="1">
      <alignment horizontal="center"/>
      <protection locked="0"/>
    </xf>
    <xf numFmtId="181" fontId="11" fillId="0" borderId="24" xfId="0" applyNumberFormat="1" applyFont="1" applyBorder="1" applyAlignment="1" applyProtection="1">
      <alignment horizontal="center"/>
      <protection locked="0"/>
    </xf>
    <xf numFmtId="181" fontId="11" fillId="0" borderId="28" xfId="0" applyNumberFormat="1" applyFont="1" applyBorder="1" applyAlignment="1" applyProtection="1">
      <alignment horizontal="center"/>
      <protection locked="0"/>
    </xf>
    <xf numFmtId="38" fontId="11" fillId="2" borderId="127" xfId="1" applyFont="1" applyFill="1" applyBorder="1" applyAlignment="1" applyProtection="1">
      <alignment horizontal="left"/>
      <protection locked="0"/>
    </xf>
    <xf numFmtId="38" fontId="11" fillId="2" borderId="67" xfId="1" applyFont="1" applyFill="1" applyBorder="1" applyAlignment="1" applyProtection="1">
      <alignment horizontal="left"/>
      <protection locked="0"/>
    </xf>
    <xf numFmtId="38" fontId="11" fillId="2" borderId="70" xfId="1" applyFont="1" applyFill="1" applyBorder="1" applyAlignment="1" applyProtection="1">
      <alignment horizontal="left"/>
      <protection locked="0"/>
    </xf>
    <xf numFmtId="38" fontId="11" fillId="2" borderId="35" xfId="1" applyFont="1" applyFill="1" applyBorder="1" applyAlignment="1" applyProtection="1">
      <alignment horizontal="left"/>
      <protection locked="0"/>
    </xf>
    <xf numFmtId="38" fontId="11" fillId="2" borderId="24" xfId="1" applyFont="1" applyFill="1" applyBorder="1" applyAlignment="1" applyProtection="1">
      <alignment horizontal="left"/>
      <protection locked="0"/>
    </xf>
    <xf numFmtId="38" fontId="11" fillId="2" borderId="28" xfId="1" applyFont="1" applyFill="1" applyBorder="1" applyAlignment="1" applyProtection="1">
      <alignment horizontal="left"/>
      <protection locked="0"/>
    </xf>
    <xf numFmtId="38" fontId="11" fillId="2" borderId="113" xfId="1" applyFont="1" applyFill="1" applyBorder="1" applyAlignment="1" applyProtection="1">
      <alignment horizontal="left"/>
      <protection locked="0"/>
    </xf>
    <xf numFmtId="38" fontId="11" fillId="2" borderId="68" xfId="1" applyFont="1" applyFill="1" applyBorder="1" applyAlignment="1" applyProtection="1">
      <alignment horizontal="left"/>
      <protection locked="0"/>
    </xf>
    <xf numFmtId="38" fontId="11" fillId="2" borderId="71" xfId="1" applyFont="1" applyFill="1" applyBorder="1" applyAlignment="1" applyProtection="1">
      <alignment horizontal="left"/>
      <protection locked="0"/>
    </xf>
    <xf numFmtId="6" fontId="37" fillId="0" borderId="17" xfId="2" applyFont="1" applyFill="1" applyBorder="1" applyAlignment="1" applyProtection="1">
      <alignment horizontal="right"/>
    </xf>
    <xf numFmtId="0" fontId="38" fillId="0" borderId="108" xfId="0" applyFont="1" applyFill="1" applyBorder="1" applyAlignment="1" applyProtection="1">
      <protection locked="0"/>
    </xf>
    <xf numFmtId="56" fontId="37" fillId="0" borderId="19" xfId="0" applyNumberFormat="1" applyFont="1" applyFill="1" applyBorder="1" applyAlignment="1" applyProtection="1">
      <alignment horizontal="right"/>
      <protection locked="0"/>
    </xf>
    <xf numFmtId="6" fontId="30" fillId="0" borderId="20" xfId="2" applyFont="1" applyFill="1" applyBorder="1" applyAlignment="1" applyProtection="1">
      <alignment horizontal="right" wrapText="1"/>
      <protection locked="0"/>
    </xf>
    <xf numFmtId="38" fontId="11" fillId="0" borderId="21" xfId="1" applyFont="1" applyFill="1" applyBorder="1" applyAlignment="1" applyProtection="1">
      <alignment horizontal="left"/>
      <protection locked="0"/>
    </xf>
    <xf numFmtId="179" fontId="30" fillId="0" borderId="22" xfId="1" applyNumberFormat="1" applyFont="1" applyFill="1" applyBorder="1" applyAlignment="1" applyProtection="1">
      <alignment horizontal="right"/>
      <protection locked="0"/>
    </xf>
    <xf numFmtId="6" fontId="29" fillId="0" borderId="20" xfId="2" applyFont="1" applyFill="1" applyBorder="1" applyAlignment="1" applyProtection="1">
      <alignment horizontal="right"/>
      <protection locked="0"/>
    </xf>
    <xf numFmtId="179" fontId="29" fillId="0" borderId="22" xfId="1" applyNumberFormat="1" applyFont="1" applyFill="1" applyBorder="1" applyAlignment="1" applyProtection="1">
      <alignment horizontal="right"/>
      <protection locked="0"/>
    </xf>
    <xf numFmtId="6" fontId="37" fillId="0" borderId="20" xfId="2" applyFont="1" applyFill="1" applyBorder="1" applyAlignment="1" applyProtection="1">
      <alignment horizontal="right"/>
      <protection locked="0"/>
    </xf>
    <xf numFmtId="179" fontId="37" fillId="0" borderId="25" xfId="0" applyNumberFormat="1" applyFont="1" applyFill="1" applyBorder="1" applyAlignment="1" applyProtection="1">
      <alignment horizontal="left"/>
      <protection locked="0"/>
    </xf>
    <xf numFmtId="56" fontId="37" fillId="0" borderId="22" xfId="0" applyNumberFormat="1" applyFont="1" applyFill="1" applyBorder="1" applyAlignment="1" applyProtection="1">
      <alignment horizontal="right"/>
      <protection locked="0"/>
    </xf>
    <xf numFmtId="6" fontId="30" fillId="0" borderId="17" xfId="2" applyFont="1" applyFill="1" applyBorder="1" applyAlignment="1" applyProtection="1">
      <alignment horizontal="right" wrapText="1"/>
      <protection locked="0"/>
    </xf>
    <xf numFmtId="38" fontId="12" fillId="0" borderId="25" xfId="1" applyFont="1" applyFill="1" applyBorder="1" applyAlignment="1" applyProtection="1">
      <alignment horizontal="left"/>
      <protection locked="0"/>
    </xf>
    <xf numFmtId="179" fontId="30" fillId="0" borderId="19" xfId="1" applyNumberFormat="1" applyFont="1" applyFill="1" applyBorder="1" applyAlignment="1" applyProtection="1">
      <alignment horizontal="right"/>
      <protection locked="0"/>
    </xf>
    <xf numFmtId="6" fontId="29" fillId="0" borderId="17" xfId="2" applyFont="1" applyFill="1" applyBorder="1" applyAlignment="1" applyProtection="1">
      <alignment horizontal="right"/>
      <protection locked="0"/>
    </xf>
    <xf numFmtId="38" fontId="11" fillId="0" borderId="25" xfId="1" applyFont="1" applyFill="1" applyBorder="1" applyAlignment="1" applyProtection="1">
      <alignment horizontal="left"/>
      <protection locked="0"/>
    </xf>
    <xf numFmtId="179" fontId="29" fillId="0" borderId="19" xfId="1" applyNumberFormat="1" applyFont="1" applyFill="1" applyBorder="1" applyAlignment="1" applyProtection="1">
      <alignment horizontal="right"/>
      <protection locked="0"/>
    </xf>
    <xf numFmtId="6" fontId="37" fillId="0" borderId="17" xfId="2" applyFont="1" applyFill="1" applyBorder="1" applyAlignment="1" applyProtection="1">
      <alignment horizontal="right"/>
      <protection locked="0"/>
    </xf>
    <xf numFmtId="179" fontId="12" fillId="0" borderId="25" xfId="0" applyNumberFormat="1" applyFont="1" applyFill="1" applyBorder="1" applyAlignment="1" applyProtection="1">
      <alignment horizontal="left"/>
      <protection locked="0"/>
    </xf>
    <xf numFmtId="6" fontId="39" fillId="0" borderId="29" xfId="2" applyFont="1" applyFill="1" applyBorder="1" applyAlignment="1" applyProtection="1">
      <alignment horizontal="right"/>
      <protection locked="0"/>
    </xf>
    <xf numFmtId="179" fontId="12" fillId="0" borderId="18" xfId="0" applyNumberFormat="1" applyFont="1" applyFill="1" applyBorder="1" applyAlignment="1" applyProtection="1">
      <alignment horizontal="left"/>
      <protection locked="0"/>
    </xf>
    <xf numFmtId="56" fontId="37" fillId="0" borderId="30" xfId="0" applyNumberFormat="1" applyFont="1" applyFill="1" applyBorder="1" applyAlignment="1" applyProtection="1">
      <alignment horizontal="right"/>
      <protection locked="0"/>
    </xf>
    <xf numFmtId="6" fontId="30" fillId="0" borderId="27" xfId="2" applyFont="1" applyFill="1" applyBorder="1" applyAlignment="1" applyProtection="1">
      <alignment horizontal="right" wrapText="1"/>
      <protection locked="0"/>
    </xf>
    <xf numFmtId="38" fontId="11" fillId="0" borderId="31" xfId="1" applyFont="1" applyFill="1" applyBorder="1" applyAlignment="1" applyProtection="1">
      <alignment horizontal="left"/>
      <protection locked="0"/>
    </xf>
    <xf numFmtId="179" fontId="30" fillId="0" borderId="32" xfId="1" applyNumberFormat="1" applyFont="1" applyFill="1" applyBorder="1" applyAlignment="1" applyProtection="1">
      <alignment horizontal="right"/>
      <protection locked="0"/>
    </xf>
    <xf numFmtId="6" fontId="29" fillId="0" borderId="27" xfId="2" applyFont="1" applyFill="1" applyBorder="1" applyAlignment="1" applyProtection="1">
      <alignment horizontal="right" wrapText="1"/>
      <protection locked="0"/>
    </xf>
    <xf numFmtId="179" fontId="29" fillId="0" borderId="32" xfId="1" applyNumberFormat="1" applyFont="1" applyFill="1" applyBorder="1" applyAlignment="1" applyProtection="1">
      <alignment horizontal="right"/>
      <protection locked="0"/>
    </xf>
    <xf numFmtId="6" fontId="37" fillId="0" borderId="34" xfId="2" applyFont="1" applyFill="1" applyBorder="1" applyAlignment="1" applyProtection="1">
      <alignment horizontal="right"/>
    </xf>
    <xf numFmtId="0" fontId="38" fillId="0" borderId="36" xfId="0" applyFont="1" applyFill="1" applyBorder="1" applyAlignment="1" applyProtection="1">
      <protection locked="0"/>
    </xf>
    <xf numFmtId="56" fontId="37" fillId="0" borderId="37" xfId="0" applyNumberFormat="1" applyFont="1" applyFill="1" applyBorder="1" applyAlignment="1" applyProtection="1">
      <alignment horizontal="right"/>
      <protection locked="0"/>
    </xf>
    <xf numFmtId="38" fontId="11" fillId="0" borderId="36" xfId="1" applyFont="1" applyFill="1" applyBorder="1" applyAlignment="1" applyProtection="1">
      <alignment horizontal="left"/>
      <protection locked="0"/>
    </xf>
    <xf numFmtId="6" fontId="29" fillId="0" borderId="34" xfId="2" applyFont="1" applyFill="1" applyBorder="1" applyAlignment="1" applyProtection="1">
      <alignment horizontal="right"/>
      <protection locked="0"/>
    </xf>
    <xf numFmtId="179" fontId="29" fillId="0" borderId="37" xfId="1" applyNumberFormat="1" applyFont="1" applyFill="1" applyBorder="1" applyAlignment="1" applyProtection="1">
      <alignment horizontal="right"/>
      <protection locked="0"/>
    </xf>
    <xf numFmtId="6" fontId="39" fillId="0" borderId="27" xfId="2" applyFont="1" applyFill="1" applyBorder="1" applyAlignment="1" applyProtection="1">
      <alignment horizontal="right"/>
      <protection locked="0"/>
    </xf>
    <xf numFmtId="179" fontId="12" fillId="0" borderId="31" xfId="0" applyNumberFormat="1" applyFont="1" applyFill="1" applyBorder="1" applyAlignment="1" applyProtection="1">
      <alignment horizontal="left"/>
      <protection locked="0"/>
    </xf>
    <xf numFmtId="56" fontId="37" fillId="0" borderId="32" xfId="0" applyNumberFormat="1" applyFont="1" applyFill="1" applyBorder="1" applyAlignment="1" applyProtection="1">
      <alignment horizontal="right"/>
      <protection locked="0"/>
    </xf>
    <xf numFmtId="6" fontId="30" fillId="0" borderId="31" xfId="2" applyFont="1" applyFill="1" applyBorder="1" applyAlignment="1" applyProtection="1">
      <alignment horizontal="left"/>
      <protection locked="0"/>
    </xf>
    <xf numFmtId="0" fontId="38" fillId="0" borderId="18" xfId="0" applyFont="1" applyFill="1" applyBorder="1" applyAlignment="1" applyProtection="1">
      <protection locked="0"/>
    </xf>
    <xf numFmtId="0" fontId="38" fillId="0" borderId="38" xfId="0" applyFont="1" applyFill="1" applyBorder="1" applyAlignment="1" applyProtection="1">
      <protection locked="0"/>
    </xf>
    <xf numFmtId="0" fontId="43" fillId="0" borderId="88" xfId="0" applyFont="1" applyFill="1" applyBorder="1" applyAlignment="1" applyProtection="1">
      <protection locked="0"/>
    </xf>
    <xf numFmtId="0" fontId="43" fillId="0" borderId="89" xfId="0" applyFont="1" applyFill="1" applyBorder="1" applyAlignment="1" applyProtection="1">
      <protection locked="0"/>
    </xf>
    <xf numFmtId="6" fontId="7" fillId="0" borderId="103" xfId="2" applyFont="1" applyFill="1" applyBorder="1" applyAlignment="1" applyProtection="1">
      <protection locked="0"/>
    </xf>
    <xf numFmtId="0" fontId="43" fillId="0" borderId="49" xfId="0" applyFont="1" applyFill="1" applyBorder="1" applyAlignment="1" applyProtection="1">
      <protection locked="0"/>
    </xf>
    <xf numFmtId="0" fontId="43" fillId="0" borderId="102" xfId="0" applyFont="1" applyFill="1" applyBorder="1" applyAlignment="1" applyProtection="1">
      <protection locked="0"/>
    </xf>
    <xf numFmtId="0" fontId="7" fillId="0" borderId="91" xfId="0" applyFont="1" applyFill="1" applyBorder="1" applyAlignment="1" applyProtection="1">
      <protection locked="0"/>
    </xf>
    <xf numFmtId="0" fontId="7" fillId="0" borderId="92" xfId="0" applyFont="1" applyFill="1" applyBorder="1" applyAlignment="1" applyProtection="1">
      <protection locked="0"/>
    </xf>
    <xf numFmtId="0" fontId="43" fillId="0" borderId="97" xfId="0" applyFont="1" applyFill="1" applyBorder="1" applyAlignment="1" applyProtection="1">
      <protection locked="0"/>
    </xf>
    <xf numFmtId="0" fontId="43" fillId="0" borderId="98" xfId="0" applyFont="1" applyFill="1" applyBorder="1" applyAlignment="1" applyProtection="1">
      <protection locked="0"/>
    </xf>
    <xf numFmtId="6" fontId="43" fillId="0" borderId="95" xfId="2" applyFont="1" applyFill="1" applyBorder="1" applyAlignment="1" applyProtection="1">
      <protection locked="0"/>
    </xf>
    <xf numFmtId="6" fontId="7" fillId="0" borderId="100" xfId="2" applyFont="1" applyFill="1" applyBorder="1" applyAlignment="1" applyProtection="1">
      <protection locked="0"/>
    </xf>
    <xf numFmtId="6" fontId="43" fillId="0" borderId="93" xfId="2" applyFont="1" applyFill="1" applyBorder="1" applyAlignment="1" applyProtection="1">
      <protection locked="0"/>
    </xf>
    <xf numFmtId="6" fontId="7" fillId="0" borderId="93" xfId="2" applyFont="1" applyFill="1" applyBorder="1" applyAlignment="1" applyProtection="1">
      <protection locked="0"/>
    </xf>
    <xf numFmtId="6" fontId="43" fillId="0" borderId="93" xfId="2" applyFont="1" applyFill="1" applyBorder="1" applyAlignment="1" applyProtection="1">
      <alignment horizontal="right"/>
      <protection locked="0"/>
    </xf>
    <xf numFmtId="6" fontId="7" fillId="0" borderId="93" xfId="2" applyFont="1" applyFill="1" applyBorder="1" applyAlignment="1" applyProtection="1">
      <alignment horizontal="right"/>
      <protection locked="0"/>
    </xf>
    <xf numFmtId="6" fontId="7" fillId="0" borderId="104" xfId="2" applyFont="1" applyFill="1" applyBorder="1" applyAlignment="1" applyProtection="1">
      <alignment horizontal="right"/>
      <protection locked="0"/>
    </xf>
    <xf numFmtId="179" fontId="11" fillId="0" borderId="127" xfId="1" applyNumberFormat="1" applyFont="1" applyFill="1" applyBorder="1" applyAlignment="1" applyProtection="1">
      <alignment horizontal="left" vertical="center"/>
      <protection locked="0"/>
    </xf>
    <xf numFmtId="6" fontId="11" fillId="0" borderId="113" xfId="2" applyFont="1" applyFill="1" applyBorder="1" applyAlignment="1" applyProtection="1">
      <alignment horizontal="right" vertical="center"/>
      <protection locked="0"/>
    </xf>
    <xf numFmtId="179" fontId="11" fillId="0" borderId="67" xfId="1" applyNumberFormat="1" applyFont="1" applyFill="1" applyBorder="1" applyAlignment="1" applyProtection="1">
      <alignment horizontal="left" vertical="center"/>
      <protection locked="0"/>
    </xf>
    <xf numFmtId="179" fontId="11" fillId="0" borderId="67" xfId="1" applyNumberFormat="1" applyFont="1" applyFill="1" applyBorder="1" applyAlignment="1" applyProtection="1">
      <alignment horizontal="left" vertical="center" wrapText="1"/>
      <protection locked="0"/>
    </xf>
    <xf numFmtId="179" fontId="11" fillId="0" borderId="70" xfId="1" applyNumberFormat="1" applyFont="1" applyFill="1" applyBorder="1" applyAlignment="1" applyProtection="1">
      <alignment horizontal="left" vertical="center" wrapText="1"/>
      <protection locked="0"/>
    </xf>
    <xf numFmtId="6" fontId="11" fillId="0" borderId="66" xfId="2" applyFont="1" applyFill="1" applyBorder="1" applyAlignment="1" applyProtection="1">
      <alignment horizontal="right" vertical="center"/>
    </xf>
    <xf numFmtId="6" fontId="11" fillId="0" borderId="72" xfId="2" applyFont="1" applyFill="1" applyBorder="1" applyAlignment="1" applyProtection="1">
      <alignment horizontal="right" vertical="center"/>
    </xf>
    <xf numFmtId="179" fontId="11" fillId="3" borderId="127" xfId="1" applyNumberFormat="1" applyFont="1" applyFill="1" applyBorder="1" applyAlignment="1" applyProtection="1">
      <alignment horizontal="left" vertical="center"/>
      <protection locked="0"/>
    </xf>
    <xf numFmtId="6" fontId="11" fillId="3" borderId="113" xfId="2" applyFont="1" applyFill="1" applyBorder="1" applyAlignment="1" applyProtection="1">
      <alignment horizontal="right" vertical="center"/>
      <protection locked="0"/>
    </xf>
    <xf numFmtId="179" fontId="11" fillId="3" borderId="67" xfId="1" applyNumberFormat="1" applyFont="1" applyFill="1" applyBorder="1" applyAlignment="1" applyProtection="1">
      <alignment horizontal="left" vertical="center"/>
      <protection locked="0"/>
    </xf>
    <xf numFmtId="179" fontId="11" fillId="3" borderId="67" xfId="1" applyNumberFormat="1" applyFont="1" applyFill="1" applyBorder="1" applyAlignment="1" applyProtection="1">
      <alignment horizontal="left" vertical="center" wrapText="1"/>
      <protection locked="0"/>
    </xf>
    <xf numFmtId="179" fontId="11" fillId="3" borderId="70" xfId="1" applyNumberFormat="1" applyFont="1" applyFill="1" applyBorder="1" applyAlignment="1" applyProtection="1">
      <alignment horizontal="left" vertical="center" wrapText="1"/>
      <protection locked="0"/>
    </xf>
    <xf numFmtId="179" fontId="11" fillId="4" borderId="127" xfId="1" applyNumberFormat="1" applyFont="1" applyFill="1" applyBorder="1" applyAlignment="1" applyProtection="1">
      <alignment horizontal="left"/>
      <protection locked="0"/>
    </xf>
    <xf numFmtId="6" fontId="11" fillId="4" borderId="113" xfId="2" applyFont="1" applyFill="1" applyBorder="1" applyAlignment="1" applyProtection="1">
      <alignment horizontal="right" wrapText="1"/>
      <protection locked="0"/>
    </xf>
    <xf numFmtId="179" fontId="11" fillId="4" borderId="67" xfId="1" applyNumberFormat="1" applyFont="1" applyFill="1" applyBorder="1" applyAlignment="1" applyProtection="1">
      <alignment horizontal="left"/>
      <protection locked="0"/>
    </xf>
    <xf numFmtId="6" fontId="11" fillId="4" borderId="68" xfId="2" applyFont="1" applyFill="1" applyBorder="1" applyAlignment="1" applyProtection="1">
      <alignment horizontal="right" wrapText="1"/>
      <protection locked="0"/>
    </xf>
    <xf numFmtId="179" fontId="11" fillId="4" borderId="70" xfId="1" applyNumberFormat="1" applyFont="1" applyFill="1" applyBorder="1" applyAlignment="1" applyProtection="1">
      <alignment horizontal="left"/>
      <protection locked="0"/>
    </xf>
    <xf numFmtId="6" fontId="11" fillId="4" borderId="71" xfId="2" applyFont="1" applyFill="1" applyBorder="1" applyAlignment="1" applyProtection="1">
      <alignment horizontal="right" wrapText="1"/>
      <protection locked="0"/>
    </xf>
    <xf numFmtId="6" fontId="11" fillId="0" borderId="66" xfId="2" applyFont="1" applyFill="1" applyBorder="1" applyAlignment="1" applyProtection="1"/>
    <xf numFmtId="6" fontId="11" fillId="0" borderId="72" xfId="2" applyFont="1" applyFill="1" applyBorder="1" applyAlignment="1" applyProtection="1"/>
    <xf numFmtId="179" fontId="11" fillId="5" borderId="127" xfId="1" applyNumberFormat="1" applyFont="1" applyFill="1" applyBorder="1" applyAlignment="1" applyProtection="1">
      <alignment horizontal="left"/>
      <protection locked="0"/>
    </xf>
    <xf numFmtId="6" fontId="11" fillId="5" borderId="113" xfId="2" applyFont="1" applyFill="1" applyBorder="1" applyAlignment="1" applyProtection="1">
      <alignment horizontal="right" wrapText="1"/>
      <protection locked="0"/>
    </xf>
    <xf numFmtId="179" fontId="11" fillId="5" borderId="67" xfId="1" applyNumberFormat="1" applyFont="1" applyFill="1" applyBorder="1" applyAlignment="1" applyProtection="1">
      <alignment horizontal="left"/>
      <protection locked="0"/>
    </xf>
    <xf numFmtId="6" fontId="11" fillId="5" borderId="68" xfId="2" applyFont="1" applyFill="1" applyBorder="1" applyAlignment="1" applyProtection="1">
      <alignment horizontal="right" wrapText="1"/>
      <protection locked="0"/>
    </xf>
    <xf numFmtId="179" fontId="11" fillId="5" borderId="70" xfId="1" applyNumberFormat="1" applyFont="1" applyFill="1" applyBorder="1" applyAlignment="1" applyProtection="1">
      <alignment horizontal="left"/>
      <protection locked="0"/>
    </xf>
    <xf numFmtId="6" fontId="11" fillId="5" borderId="71" xfId="2" applyFont="1" applyFill="1" applyBorder="1" applyAlignment="1" applyProtection="1">
      <alignment horizontal="right" wrapText="1"/>
      <protection locked="0"/>
    </xf>
    <xf numFmtId="179" fontId="11" fillId="6" borderId="127" xfId="1" applyNumberFormat="1" applyFont="1" applyFill="1" applyBorder="1" applyAlignment="1" applyProtection="1">
      <alignment horizontal="left"/>
      <protection locked="0"/>
    </xf>
    <xf numFmtId="6" fontId="11" fillId="6" borderId="113" xfId="2" applyFont="1" applyFill="1" applyBorder="1" applyAlignment="1" applyProtection="1">
      <alignment horizontal="right" wrapText="1"/>
      <protection locked="0"/>
    </xf>
    <xf numFmtId="179" fontId="11" fillId="6" borderId="67" xfId="1" applyNumberFormat="1" applyFont="1" applyFill="1" applyBorder="1" applyAlignment="1" applyProtection="1">
      <alignment horizontal="left"/>
      <protection locked="0"/>
    </xf>
    <xf numFmtId="6" fontId="11" fillId="6" borderId="68" xfId="2" applyFont="1" applyFill="1" applyBorder="1" applyAlignment="1" applyProtection="1">
      <alignment horizontal="right" wrapText="1"/>
      <protection locked="0"/>
    </xf>
    <xf numFmtId="179" fontId="11" fillId="6" borderId="70" xfId="1" applyNumberFormat="1" applyFont="1" applyFill="1" applyBorder="1" applyAlignment="1" applyProtection="1">
      <alignment horizontal="left"/>
      <protection locked="0"/>
    </xf>
    <xf numFmtId="6" fontId="11" fillId="6" borderId="71" xfId="2" applyFont="1" applyFill="1" applyBorder="1" applyAlignment="1" applyProtection="1">
      <alignment horizontal="right" wrapText="1"/>
      <protection locked="0"/>
    </xf>
    <xf numFmtId="179" fontId="11" fillId="8" borderId="127" xfId="1" applyNumberFormat="1" applyFont="1" applyFill="1" applyBorder="1" applyAlignment="1" applyProtection="1">
      <alignment horizontal="left"/>
      <protection locked="0"/>
    </xf>
    <xf numFmtId="6" fontId="11" fillId="8" borderId="113" xfId="2" applyFont="1" applyFill="1" applyBorder="1" applyAlignment="1" applyProtection="1">
      <alignment horizontal="right" wrapText="1"/>
      <protection locked="0"/>
    </xf>
    <xf numFmtId="179" fontId="11" fillId="8" borderId="67" xfId="1" applyNumberFormat="1" applyFont="1" applyFill="1" applyBorder="1" applyAlignment="1" applyProtection="1">
      <alignment horizontal="left"/>
      <protection locked="0"/>
    </xf>
    <xf numFmtId="6" fontId="11" fillId="8" borderId="68" xfId="2" applyFont="1" applyFill="1" applyBorder="1" applyAlignment="1" applyProtection="1">
      <alignment horizontal="right" wrapText="1"/>
      <protection locked="0"/>
    </xf>
    <xf numFmtId="179" fontId="11" fillId="8" borderId="70" xfId="1" applyNumberFormat="1" applyFont="1" applyFill="1" applyBorder="1" applyAlignment="1" applyProtection="1">
      <alignment horizontal="left"/>
      <protection locked="0"/>
    </xf>
    <xf numFmtId="6" fontId="11" fillId="8" borderId="71" xfId="2" applyFont="1" applyFill="1" applyBorder="1" applyAlignment="1" applyProtection="1">
      <alignment horizontal="right" wrapText="1"/>
      <protection locked="0"/>
    </xf>
    <xf numFmtId="179" fontId="11" fillId="9" borderId="127" xfId="1" applyNumberFormat="1" applyFont="1" applyFill="1" applyBorder="1" applyAlignment="1" applyProtection="1">
      <alignment horizontal="left"/>
      <protection locked="0"/>
    </xf>
    <xf numFmtId="6" fontId="11" fillId="9" borderId="113" xfId="2" applyFont="1" applyFill="1" applyBorder="1" applyAlignment="1" applyProtection="1">
      <alignment horizontal="right" wrapText="1"/>
      <protection locked="0"/>
    </xf>
    <xf numFmtId="179" fontId="11" fillId="9" borderId="67" xfId="1" applyNumberFormat="1" applyFont="1" applyFill="1" applyBorder="1" applyAlignment="1" applyProtection="1">
      <alignment horizontal="left"/>
      <protection locked="0"/>
    </xf>
    <xf numFmtId="6" fontId="11" fillId="9" borderId="68" xfId="2" applyFont="1" applyFill="1" applyBorder="1" applyAlignment="1" applyProtection="1">
      <alignment horizontal="right" wrapText="1"/>
      <protection locked="0"/>
    </xf>
    <xf numFmtId="179" fontId="11" fillId="9" borderId="70" xfId="1" applyNumberFormat="1" applyFont="1" applyFill="1" applyBorder="1" applyAlignment="1" applyProtection="1">
      <alignment horizontal="left"/>
      <protection locked="0"/>
    </xf>
    <xf numFmtId="6" fontId="11" fillId="9" borderId="71" xfId="2" applyFont="1" applyFill="1" applyBorder="1" applyAlignment="1" applyProtection="1">
      <alignment horizontal="right" wrapText="1"/>
      <protection locked="0"/>
    </xf>
    <xf numFmtId="179" fontId="11" fillId="10" borderId="127" xfId="1" applyNumberFormat="1" applyFont="1" applyFill="1" applyBorder="1" applyAlignment="1" applyProtection="1">
      <alignment horizontal="left"/>
      <protection locked="0"/>
    </xf>
    <xf numFmtId="6" fontId="11" fillId="10" borderId="113" xfId="2" applyFont="1" applyFill="1" applyBorder="1" applyAlignment="1" applyProtection="1">
      <alignment horizontal="right" wrapText="1"/>
      <protection locked="0"/>
    </xf>
    <xf numFmtId="179" fontId="11" fillId="10" borderId="67" xfId="1" applyNumberFormat="1" applyFont="1" applyFill="1" applyBorder="1" applyAlignment="1" applyProtection="1">
      <alignment horizontal="left"/>
      <protection locked="0"/>
    </xf>
    <xf numFmtId="6" fontId="11" fillId="10" borderId="68" xfId="2" applyFont="1" applyFill="1" applyBorder="1" applyAlignment="1" applyProtection="1">
      <alignment horizontal="right" wrapText="1"/>
      <protection locked="0"/>
    </xf>
    <xf numFmtId="179" fontId="11" fillId="10" borderId="70" xfId="1" applyNumberFormat="1" applyFont="1" applyFill="1" applyBorder="1" applyAlignment="1" applyProtection="1">
      <alignment horizontal="left"/>
      <protection locked="0"/>
    </xf>
    <xf numFmtId="6" fontId="11" fillId="10" borderId="71" xfId="2" applyFont="1" applyFill="1" applyBorder="1" applyAlignment="1" applyProtection="1">
      <alignment horizontal="right" wrapText="1"/>
      <protection locked="0"/>
    </xf>
    <xf numFmtId="179" fontId="11" fillId="11" borderId="127" xfId="1" applyNumberFormat="1" applyFont="1" applyFill="1" applyBorder="1" applyAlignment="1" applyProtection="1">
      <alignment horizontal="left"/>
      <protection locked="0"/>
    </xf>
    <xf numFmtId="6" fontId="11" fillId="11" borderId="113" xfId="2" applyFont="1" applyFill="1" applyBorder="1" applyAlignment="1" applyProtection="1">
      <alignment horizontal="right" wrapText="1"/>
      <protection locked="0"/>
    </xf>
    <xf numFmtId="179" fontId="11" fillId="11" borderId="67" xfId="1" applyNumberFormat="1" applyFont="1" applyFill="1" applyBorder="1" applyAlignment="1" applyProtection="1">
      <alignment horizontal="left"/>
      <protection locked="0"/>
    </xf>
    <xf numFmtId="6" fontId="11" fillId="11" borderId="68" xfId="2" applyFont="1" applyFill="1" applyBorder="1" applyAlignment="1" applyProtection="1">
      <alignment horizontal="right" wrapText="1"/>
      <protection locked="0"/>
    </xf>
    <xf numFmtId="179" fontId="11" fillId="11" borderId="70" xfId="1" applyNumberFormat="1" applyFont="1" applyFill="1" applyBorder="1" applyAlignment="1" applyProtection="1">
      <alignment horizontal="left"/>
      <protection locked="0"/>
    </xf>
    <xf numFmtId="6" fontId="11" fillId="11" borderId="71" xfId="2" applyFont="1" applyFill="1" applyBorder="1" applyAlignment="1" applyProtection="1">
      <alignment horizontal="right" wrapText="1"/>
      <protection locked="0"/>
    </xf>
    <xf numFmtId="6" fontId="37" fillId="13" borderId="24" xfId="2" applyFont="1" applyFill="1" applyBorder="1" applyAlignment="1" applyProtection="1">
      <alignment horizontal="right"/>
      <protection locked="0"/>
    </xf>
    <xf numFmtId="0" fontId="6" fillId="14" borderId="80" xfId="0" applyFont="1" applyFill="1" applyBorder="1" applyAlignment="1" applyProtection="1">
      <alignment horizontal="center" vertical="center" wrapText="1"/>
      <protection locked="0"/>
    </xf>
    <xf numFmtId="0" fontId="6" fillId="14" borderId="121" xfId="0" applyFont="1" applyFill="1" applyBorder="1" applyAlignment="1" applyProtection="1">
      <alignment horizontal="center" vertical="center" wrapText="1"/>
      <protection locked="0"/>
    </xf>
    <xf numFmtId="0" fontId="6" fillId="14" borderId="4" xfId="0" applyFont="1" applyFill="1" applyBorder="1" applyAlignment="1" applyProtection="1">
      <alignment horizontal="center" vertical="center" wrapText="1"/>
      <protection locked="0"/>
    </xf>
    <xf numFmtId="0" fontId="6" fillId="14" borderId="122" xfId="0" applyFont="1" applyFill="1" applyBorder="1" applyAlignment="1" applyProtection="1">
      <alignment horizontal="center" vertical="center" wrapText="1"/>
      <protection locked="0"/>
    </xf>
    <xf numFmtId="38" fontId="6" fillId="14" borderId="122" xfId="0" applyNumberFormat="1" applyFont="1" applyFill="1" applyBorder="1" applyAlignment="1" applyProtection="1">
      <alignment horizontal="center" vertical="center" wrapText="1"/>
      <protection locked="0"/>
    </xf>
    <xf numFmtId="38" fontId="6" fillId="14" borderId="125" xfId="0" applyNumberFormat="1" applyFont="1" applyFill="1" applyBorder="1" applyAlignment="1" applyProtection="1">
      <alignment horizontal="center" vertical="center" wrapText="1"/>
      <protection locked="0"/>
    </xf>
    <xf numFmtId="6" fontId="37" fillId="0" borderId="16" xfId="2" applyFont="1" applyFill="1" applyBorder="1" applyAlignment="1" applyProtection="1">
      <alignment horizontal="right"/>
    </xf>
    <xf numFmtId="6" fontId="37" fillId="0" borderId="37" xfId="2" applyFont="1" applyFill="1" applyBorder="1" applyAlignment="1" applyProtection="1">
      <alignment horizontal="right"/>
    </xf>
    <xf numFmtId="6" fontId="37" fillId="0" borderId="35" xfId="2" applyFont="1" applyFill="1" applyBorder="1" applyAlignment="1" applyProtection="1">
      <alignment horizontal="right" vertical="center"/>
    </xf>
    <xf numFmtId="0" fontId="4" fillId="3" borderId="88" xfId="0" applyFont="1" applyFill="1" applyBorder="1" applyAlignment="1" applyProtection="1">
      <protection locked="0"/>
    </xf>
    <xf numFmtId="6" fontId="4" fillId="3" borderId="88" xfId="2" applyFont="1" applyFill="1" applyBorder="1" applyAlignment="1" applyProtection="1">
      <protection locked="0"/>
    </xf>
    <xf numFmtId="6" fontId="4" fillId="3" borderId="49" xfId="2" applyFont="1" applyFill="1" applyBorder="1" applyAlignment="1" applyProtection="1">
      <protection locked="0"/>
    </xf>
    <xf numFmtId="6" fontId="4" fillId="3" borderId="91" xfId="2" applyFont="1" applyFill="1" applyBorder="1" applyAlignment="1" applyProtection="1">
      <protection locked="0"/>
    </xf>
    <xf numFmtId="6" fontId="4" fillId="3" borderId="97" xfId="2" applyFont="1" applyFill="1" applyBorder="1" applyAlignment="1" applyProtection="1">
      <protection locked="0"/>
    </xf>
    <xf numFmtId="0" fontId="4" fillId="0" borderId="87" xfId="0" applyFont="1" applyFill="1" applyBorder="1" applyAlignment="1" applyProtection="1">
      <protection locked="0"/>
    </xf>
    <xf numFmtId="0" fontId="4" fillId="0" borderId="101" xfId="0" applyFont="1" applyFill="1" applyBorder="1" applyAlignment="1" applyProtection="1">
      <protection locked="0"/>
    </xf>
    <xf numFmtId="0" fontId="4" fillId="0" borderId="99" xfId="0" applyFont="1" applyFill="1" applyBorder="1" applyAlignment="1" applyProtection="1">
      <protection locked="0"/>
    </xf>
    <xf numFmtId="0" fontId="4" fillId="2" borderId="87" xfId="0" applyFont="1" applyFill="1" applyBorder="1" applyAlignment="1" applyProtection="1">
      <protection locked="0"/>
    </xf>
    <xf numFmtId="0" fontId="4" fillId="2" borderId="90" xfId="0" applyFont="1" applyFill="1" applyBorder="1" applyAlignment="1" applyProtection="1">
      <protection locked="0"/>
    </xf>
    <xf numFmtId="0" fontId="4" fillId="2" borderId="99" xfId="0" applyFont="1" applyFill="1" applyBorder="1" applyAlignment="1" applyProtection="1">
      <protection locked="0"/>
    </xf>
    <xf numFmtId="49" fontId="4" fillId="2" borderId="87" xfId="0" applyNumberFormat="1" applyFont="1" applyFill="1" applyBorder="1" applyAlignment="1" applyProtection="1">
      <protection locked="0"/>
    </xf>
    <xf numFmtId="49" fontId="4" fillId="2" borderId="90" xfId="0" applyNumberFormat="1" applyFont="1" applyFill="1" applyBorder="1" applyAlignment="1" applyProtection="1">
      <protection locked="0"/>
    </xf>
    <xf numFmtId="49" fontId="4" fillId="2" borderId="99" xfId="0" applyNumberFormat="1" applyFont="1" applyFill="1" applyBorder="1" applyAlignment="1" applyProtection="1">
      <protection locked="0"/>
    </xf>
    <xf numFmtId="0" fontId="4" fillId="15" borderId="49" xfId="0" applyFont="1" applyFill="1" applyBorder="1" applyProtection="1">
      <alignment vertical="center"/>
      <protection locked="0"/>
    </xf>
    <xf numFmtId="0" fontId="4" fillId="15" borderId="102" xfId="0" applyFont="1" applyFill="1" applyBorder="1" applyProtection="1">
      <alignment vertical="center"/>
      <protection locked="0"/>
    </xf>
    <xf numFmtId="6" fontId="7" fillId="15" borderId="103" xfId="2" applyFont="1" applyFill="1" applyBorder="1" applyAlignment="1" applyProtection="1">
      <protection locked="0"/>
    </xf>
    <xf numFmtId="0" fontId="4" fillId="15" borderId="91" xfId="0" applyFont="1" applyFill="1" applyBorder="1" applyProtection="1">
      <alignment vertical="center"/>
      <protection locked="0"/>
    </xf>
    <xf numFmtId="0" fontId="4" fillId="15" borderId="92" xfId="0" applyFont="1" applyFill="1" applyBorder="1" applyProtection="1">
      <alignment vertical="center"/>
      <protection locked="0"/>
    </xf>
    <xf numFmtId="0" fontId="4" fillId="15" borderId="97" xfId="0" applyFont="1" applyFill="1" applyBorder="1" applyProtection="1">
      <alignment vertical="center"/>
      <protection locked="0"/>
    </xf>
    <xf numFmtId="0" fontId="4" fillId="15" borderId="98" xfId="0" applyFont="1" applyFill="1" applyBorder="1" applyProtection="1">
      <alignment vertical="center"/>
      <protection locked="0"/>
    </xf>
    <xf numFmtId="6" fontId="43" fillId="15" borderId="95" xfId="2" applyFont="1" applyFill="1" applyBorder="1" applyAlignment="1" applyProtection="1">
      <protection locked="0"/>
    </xf>
    <xf numFmtId="0" fontId="4" fillId="16" borderId="49" xfId="0" applyFont="1" applyFill="1" applyBorder="1" applyProtection="1">
      <alignment vertical="center"/>
      <protection locked="0"/>
    </xf>
    <xf numFmtId="0" fontId="4" fillId="16" borderId="88" xfId="0" applyFont="1" applyFill="1" applyBorder="1" applyProtection="1">
      <alignment vertical="center"/>
      <protection locked="0"/>
    </xf>
    <xf numFmtId="0" fontId="4" fillId="16" borderId="89" xfId="0" applyFont="1" applyFill="1" applyBorder="1" applyProtection="1">
      <alignment vertical="center"/>
      <protection locked="0"/>
    </xf>
    <xf numFmtId="6" fontId="7" fillId="16" borderId="89" xfId="2" applyFont="1" applyFill="1" applyBorder="1" applyAlignment="1" applyProtection="1">
      <protection locked="0"/>
    </xf>
    <xf numFmtId="0" fontId="4" fillId="16" borderId="102" xfId="0" applyFont="1" applyFill="1" applyBorder="1" applyProtection="1">
      <alignment vertical="center"/>
      <protection locked="0"/>
    </xf>
    <xf numFmtId="6" fontId="7" fillId="16" borderId="102" xfId="2" applyFont="1" applyFill="1" applyBorder="1" applyAlignment="1" applyProtection="1">
      <protection locked="0"/>
    </xf>
    <xf numFmtId="0" fontId="4" fillId="16" borderId="91" xfId="0" applyFont="1" applyFill="1" applyBorder="1" applyProtection="1">
      <alignment vertical="center"/>
      <protection locked="0"/>
    </xf>
    <xf numFmtId="0" fontId="4" fillId="16" borderId="92" xfId="0" applyFont="1" applyFill="1" applyBorder="1" applyProtection="1">
      <alignment vertical="center"/>
      <protection locked="0"/>
    </xf>
    <xf numFmtId="6" fontId="7" fillId="16" borderId="93" xfId="2" applyFont="1" applyFill="1" applyBorder="1" applyAlignment="1" applyProtection="1">
      <protection locked="0"/>
    </xf>
    <xf numFmtId="6" fontId="7" fillId="16" borderId="103" xfId="2" applyFont="1" applyFill="1" applyBorder="1" applyAlignment="1" applyProtection="1">
      <protection locked="0"/>
    </xf>
    <xf numFmtId="0" fontId="4" fillId="16" borderId="94" xfId="0" applyFont="1" applyFill="1" applyBorder="1" applyProtection="1">
      <alignment vertical="center"/>
      <protection locked="0"/>
    </xf>
    <xf numFmtId="0" fontId="4" fillId="16" borderId="96" xfId="0" applyFont="1" applyFill="1" applyBorder="1" applyProtection="1">
      <alignment vertical="center"/>
      <protection locked="0"/>
    </xf>
    <xf numFmtId="6" fontId="11" fillId="16" borderId="20" xfId="2" applyFont="1" applyFill="1" applyBorder="1" applyAlignment="1" applyProtection="1">
      <alignment horizontal="right"/>
      <protection locked="0"/>
    </xf>
    <xf numFmtId="6" fontId="11" fillId="16" borderId="17" xfId="2" applyFont="1" applyFill="1" applyBorder="1" applyAlignment="1" applyProtection="1">
      <alignment horizontal="right"/>
      <protection locked="0"/>
    </xf>
    <xf numFmtId="6" fontId="11" fillId="16" borderId="27" xfId="2" applyFont="1" applyFill="1" applyBorder="1" applyAlignment="1" applyProtection="1">
      <alignment horizontal="right"/>
      <protection locked="0"/>
    </xf>
    <xf numFmtId="179" fontId="30" fillId="16" borderId="25" xfId="0" applyNumberFormat="1" applyFont="1" applyFill="1" applyBorder="1" applyAlignment="1" applyProtection="1">
      <alignment horizontal="left"/>
      <protection locked="0"/>
    </xf>
    <xf numFmtId="56" fontId="11" fillId="16" borderId="22" xfId="0" applyNumberFormat="1" applyFont="1" applyFill="1" applyBorder="1" applyAlignment="1" applyProtection="1">
      <alignment horizontal="right"/>
      <protection locked="0"/>
    </xf>
    <xf numFmtId="6" fontId="30" fillId="16" borderId="20" xfId="2" applyFont="1" applyFill="1" applyBorder="1" applyAlignment="1" applyProtection="1">
      <alignment horizontal="right" wrapText="1"/>
      <protection locked="0"/>
    </xf>
    <xf numFmtId="38" fontId="11" fillId="16" borderId="21" xfId="1" applyFont="1" applyFill="1" applyBorder="1" applyAlignment="1" applyProtection="1">
      <alignment horizontal="left"/>
      <protection locked="0"/>
    </xf>
    <xf numFmtId="179" fontId="30" fillId="16" borderId="22" xfId="1" applyNumberFormat="1" applyFont="1" applyFill="1" applyBorder="1" applyAlignment="1" applyProtection="1">
      <alignment horizontal="right"/>
      <protection locked="0"/>
    </xf>
    <xf numFmtId="6" fontId="30" fillId="16" borderId="20" xfId="2" applyFont="1" applyFill="1" applyBorder="1" applyAlignment="1" applyProtection="1">
      <alignment horizontal="right"/>
      <protection locked="0"/>
    </xf>
    <xf numFmtId="179" fontId="11" fillId="16" borderId="25" xfId="0" applyNumberFormat="1" applyFont="1" applyFill="1" applyBorder="1" applyAlignment="1" applyProtection="1">
      <alignment horizontal="left"/>
      <protection locked="0"/>
    </xf>
    <xf numFmtId="6" fontId="30" fillId="16" borderId="17" xfId="2" applyFont="1" applyFill="1" applyBorder="1" applyAlignment="1" applyProtection="1">
      <alignment horizontal="right" wrapText="1"/>
      <protection locked="0"/>
    </xf>
    <xf numFmtId="38" fontId="11" fillId="16" borderId="25" xfId="1" applyFont="1" applyFill="1" applyBorder="1" applyAlignment="1" applyProtection="1">
      <alignment horizontal="left"/>
      <protection locked="0"/>
    </xf>
    <xf numFmtId="179" fontId="30" fillId="16" borderId="19" xfId="1" applyNumberFormat="1" applyFont="1" applyFill="1" applyBorder="1" applyAlignment="1" applyProtection="1">
      <alignment horizontal="right"/>
      <protection locked="0"/>
    </xf>
    <xf numFmtId="6" fontId="30" fillId="16" borderId="17" xfId="2" applyFont="1" applyFill="1" applyBorder="1" applyAlignment="1" applyProtection="1">
      <alignment horizontal="right"/>
      <protection locked="0"/>
    </xf>
    <xf numFmtId="56" fontId="11" fillId="16" borderId="19" xfId="0" applyNumberFormat="1" applyFont="1" applyFill="1" applyBorder="1" applyAlignment="1" applyProtection="1">
      <alignment horizontal="right"/>
      <protection locked="0"/>
    </xf>
    <xf numFmtId="179" fontId="11" fillId="16" borderId="31" xfId="0" applyNumberFormat="1" applyFont="1" applyFill="1" applyBorder="1" applyAlignment="1" applyProtection="1">
      <alignment horizontal="left"/>
      <protection locked="0"/>
    </xf>
    <xf numFmtId="56" fontId="11" fillId="16" borderId="32" xfId="0" applyNumberFormat="1" applyFont="1" applyFill="1" applyBorder="1" applyAlignment="1" applyProtection="1">
      <alignment horizontal="right"/>
      <protection locked="0"/>
    </xf>
    <xf numFmtId="6" fontId="30" fillId="16" borderId="27" xfId="2" applyFont="1" applyFill="1" applyBorder="1" applyAlignment="1" applyProtection="1">
      <alignment horizontal="right" wrapText="1"/>
      <protection locked="0"/>
    </xf>
    <xf numFmtId="38" fontId="11" fillId="16" borderId="31" xfId="1" applyFont="1" applyFill="1" applyBorder="1" applyAlignment="1" applyProtection="1">
      <alignment horizontal="left"/>
      <protection locked="0"/>
    </xf>
    <xf numFmtId="179" fontId="30" fillId="16" borderId="32" xfId="1" applyNumberFormat="1" applyFont="1" applyFill="1" applyBorder="1" applyAlignment="1" applyProtection="1">
      <alignment horizontal="right"/>
      <protection locked="0"/>
    </xf>
    <xf numFmtId="56" fontId="11" fillId="16" borderId="37" xfId="0" applyNumberFormat="1" applyFont="1" applyFill="1" applyBorder="1" applyAlignment="1" applyProtection="1">
      <alignment horizontal="right"/>
      <protection locked="0"/>
    </xf>
    <xf numFmtId="38" fontId="11" fillId="16" borderId="36" xfId="1" applyFont="1" applyFill="1" applyBorder="1" applyAlignment="1" applyProtection="1">
      <alignment horizontal="left"/>
      <protection locked="0"/>
    </xf>
    <xf numFmtId="6" fontId="30" fillId="16" borderId="34" xfId="2" applyFont="1" applyFill="1" applyBorder="1" applyAlignment="1" applyProtection="1">
      <alignment horizontal="right"/>
      <protection locked="0"/>
    </xf>
    <xf numFmtId="179" fontId="30" fillId="16" borderId="37" xfId="1" applyNumberFormat="1" applyFont="1" applyFill="1" applyBorder="1" applyAlignment="1" applyProtection="1">
      <alignment horizontal="right"/>
      <protection locked="0"/>
    </xf>
    <xf numFmtId="6" fontId="30" fillId="16" borderId="31" xfId="2" applyFont="1" applyFill="1" applyBorder="1" applyAlignment="1" applyProtection="1">
      <alignment horizontal="left"/>
      <protection locked="0"/>
    </xf>
    <xf numFmtId="0" fontId="57" fillId="16" borderId="18" xfId="0" applyFont="1" applyFill="1" applyBorder="1" applyAlignment="1" applyProtection="1">
      <protection locked="0"/>
    </xf>
    <xf numFmtId="0" fontId="57" fillId="16" borderId="38" xfId="0" applyFont="1" applyFill="1" applyBorder="1" applyAlignment="1" applyProtection="1">
      <protection locked="0"/>
    </xf>
    <xf numFmtId="0" fontId="7" fillId="16" borderId="51" xfId="0" applyFont="1" applyFill="1" applyBorder="1" applyProtection="1">
      <alignment vertical="center"/>
      <protection locked="0"/>
    </xf>
    <xf numFmtId="6" fontId="7" fillId="16" borderId="51" xfId="2" applyFont="1" applyFill="1" applyBorder="1" applyProtection="1">
      <alignment vertical="center"/>
      <protection locked="0"/>
    </xf>
    <xf numFmtId="179" fontId="7" fillId="16" borderId="51" xfId="2" applyNumberFormat="1" applyFont="1" applyFill="1" applyBorder="1" applyProtection="1">
      <alignment vertical="center"/>
      <protection locked="0"/>
    </xf>
    <xf numFmtId="0" fontId="7" fillId="16" borderId="52" xfId="0" applyFont="1" applyFill="1" applyBorder="1" applyProtection="1">
      <alignment vertical="center"/>
      <protection locked="0"/>
    </xf>
    <xf numFmtId="6" fontId="7" fillId="16" borderId="52" xfId="2" applyFont="1" applyFill="1" applyBorder="1" applyProtection="1">
      <alignment vertical="center"/>
      <protection locked="0"/>
    </xf>
    <xf numFmtId="179" fontId="7" fillId="16" borderId="52" xfId="2" applyNumberFormat="1" applyFont="1" applyFill="1" applyBorder="1" applyProtection="1">
      <alignment vertical="center"/>
      <protection locked="0"/>
    </xf>
    <xf numFmtId="179" fontId="7" fillId="16" borderId="52" xfId="0" applyNumberFormat="1" applyFont="1" applyFill="1" applyBorder="1" applyProtection="1">
      <alignment vertical="center"/>
      <protection locked="0"/>
    </xf>
    <xf numFmtId="0" fontId="7" fillId="16" borderId="53" xfId="0" applyFont="1" applyFill="1" applyBorder="1" applyProtection="1">
      <alignment vertical="center"/>
      <protection locked="0"/>
    </xf>
    <xf numFmtId="6" fontId="7" fillId="16" borderId="53" xfId="2" applyFont="1" applyFill="1" applyBorder="1" applyProtection="1">
      <alignment vertical="center"/>
      <protection locked="0"/>
    </xf>
    <xf numFmtId="179" fontId="7" fillId="16" borderId="53" xfId="2" applyNumberFormat="1" applyFont="1" applyFill="1" applyBorder="1" applyProtection="1">
      <alignment vertical="center"/>
      <protection locked="0"/>
    </xf>
    <xf numFmtId="179" fontId="11" fillId="16" borderId="127" xfId="0" applyNumberFormat="1" applyFont="1" applyFill="1" applyBorder="1" applyAlignment="1" applyProtection="1">
      <alignment horizontal="left"/>
      <protection locked="0"/>
    </xf>
    <xf numFmtId="179" fontId="11" fillId="16" borderId="113" xfId="0" applyNumberFormat="1" applyFont="1" applyFill="1" applyBorder="1" applyAlignment="1" applyProtection="1">
      <alignment horizontal="left"/>
      <protection locked="0"/>
    </xf>
    <xf numFmtId="179" fontId="11" fillId="16" borderId="67" xfId="0" applyNumberFormat="1" applyFont="1" applyFill="1" applyBorder="1" applyAlignment="1" applyProtection="1">
      <alignment horizontal="left"/>
      <protection locked="0"/>
    </xf>
    <xf numFmtId="179" fontId="11" fillId="16" borderId="68" xfId="0" applyNumberFormat="1" applyFont="1" applyFill="1" applyBorder="1" applyAlignment="1" applyProtection="1">
      <alignment horizontal="left"/>
      <protection locked="0"/>
    </xf>
    <xf numFmtId="179" fontId="11" fillId="16" borderId="70" xfId="0" applyNumberFormat="1" applyFont="1" applyFill="1" applyBorder="1" applyAlignment="1" applyProtection="1">
      <alignment horizontal="left"/>
      <protection locked="0"/>
    </xf>
    <xf numFmtId="179" fontId="11" fillId="16" borderId="71" xfId="0" applyNumberFormat="1" applyFont="1" applyFill="1" applyBorder="1" applyAlignment="1" applyProtection="1">
      <alignment horizontal="left"/>
      <protection locked="0"/>
    </xf>
    <xf numFmtId="6" fontId="7" fillId="0" borderId="100" xfId="2" applyFont="1" applyFill="1" applyBorder="1" applyAlignment="1" applyProtection="1"/>
    <xf numFmtId="6" fontId="8" fillId="14" borderId="118" xfId="2" applyFont="1" applyFill="1" applyBorder="1" applyAlignment="1" applyProtection="1">
      <alignment horizontal="right" vertical="center"/>
      <protection locked="0"/>
    </xf>
    <xf numFmtId="6" fontId="8" fillId="14" borderId="119" xfId="2" applyFont="1" applyFill="1" applyBorder="1" applyAlignment="1" applyProtection="1">
      <alignment horizontal="right" vertical="center"/>
      <protection locked="0"/>
    </xf>
    <xf numFmtId="6" fontId="8" fillId="14" borderId="120" xfId="2" applyFont="1" applyFill="1" applyBorder="1" applyAlignment="1" applyProtection="1">
      <alignment horizontal="right" vertical="center"/>
      <protection locked="0"/>
    </xf>
    <xf numFmtId="6" fontId="9" fillId="14" borderId="7" xfId="2" applyFont="1" applyFill="1" applyBorder="1" applyAlignment="1" applyProtection="1">
      <alignment horizontal="right" vertical="center"/>
      <protection locked="0"/>
    </xf>
    <xf numFmtId="6" fontId="30" fillId="13" borderId="60" xfId="2" applyFont="1" applyFill="1" applyBorder="1" applyAlignment="1" applyProtection="1">
      <alignment horizontal="right"/>
    </xf>
    <xf numFmtId="6" fontId="37" fillId="13" borderId="16" xfId="2" applyFont="1" applyFill="1" applyBorder="1" applyAlignment="1" applyProtection="1">
      <alignment horizontal="right"/>
    </xf>
    <xf numFmtId="6" fontId="37" fillId="13" borderId="37" xfId="2" applyFont="1" applyFill="1" applyBorder="1" applyAlignment="1" applyProtection="1">
      <alignment horizontal="right"/>
    </xf>
    <xf numFmtId="6" fontId="43" fillId="3" borderId="95" xfId="2" applyFont="1" applyFill="1" applyBorder="1" applyAlignment="1" applyProtection="1">
      <protection locked="0"/>
    </xf>
    <xf numFmtId="182" fontId="37" fillId="0" borderId="17" xfId="2" applyNumberFormat="1" applyFont="1" applyBorder="1" applyAlignment="1" applyProtection="1">
      <alignment horizontal="right"/>
    </xf>
    <xf numFmtId="182" fontId="37" fillId="0" borderId="20" xfId="2" applyNumberFormat="1" applyFont="1" applyBorder="1" applyAlignment="1" applyProtection="1">
      <alignment horizontal="right"/>
    </xf>
    <xf numFmtId="182" fontId="37" fillId="3" borderId="17" xfId="0" applyNumberFormat="1" applyFont="1" applyFill="1" applyBorder="1" applyAlignment="1" applyProtection="1">
      <alignment horizontal="right"/>
      <protection locked="0"/>
    </xf>
    <xf numFmtId="182" fontId="12" fillId="3" borderId="17" xfId="0" applyNumberFormat="1" applyFont="1" applyFill="1" applyBorder="1" applyAlignment="1" applyProtection="1">
      <alignment horizontal="right"/>
      <protection locked="0"/>
    </xf>
    <xf numFmtId="182" fontId="12" fillId="3" borderId="27" xfId="0" applyNumberFormat="1" applyFont="1" applyFill="1" applyBorder="1" applyAlignment="1" applyProtection="1">
      <alignment horizontal="right"/>
      <protection locked="0"/>
    </xf>
    <xf numFmtId="182" fontId="37" fillId="0" borderId="39" xfId="1" applyNumberFormat="1" applyFont="1" applyBorder="1" applyAlignment="1" applyProtection="1">
      <alignment horizontal="right"/>
      <protection locked="0"/>
    </xf>
    <xf numFmtId="182" fontId="29" fillId="0" borderId="45" xfId="2" applyNumberFormat="1" applyFont="1" applyBorder="1" applyAlignment="1" applyProtection="1">
      <alignment horizontal="right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/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86" xfId="0" applyFont="1" applyBorder="1" applyAlignment="1" applyProtection="1">
      <alignment horizontal="center" vertical="center"/>
      <protection locked="0"/>
    </xf>
    <xf numFmtId="6" fontId="6" fillId="0" borderId="1" xfId="0" applyNumberFormat="1" applyFont="1" applyBorder="1" applyAlignment="1" applyProtection="1">
      <alignment horizontal="center" vertical="center" wrapText="1"/>
      <protection locked="0"/>
    </xf>
    <xf numFmtId="6" fontId="6" fillId="0" borderId="86" xfId="0" applyNumberFormat="1" applyFont="1" applyBorder="1" applyAlignment="1" applyProtection="1">
      <alignment horizontal="center" vertical="center" wrapText="1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38" fontId="6" fillId="0" borderId="86" xfId="1" applyFont="1" applyBorder="1" applyAlignment="1" applyProtection="1">
      <alignment horizontal="center" vertical="center"/>
      <protection locked="0"/>
    </xf>
    <xf numFmtId="0" fontId="26" fillId="12" borderId="1" xfId="0" applyFont="1" applyFill="1" applyBorder="1" applyAlignment="1" applyProtection="1">
      <alignment horizontal="right" vertical="center"/>
      <protection locked="0"/>
    </xf>
    <xf numFmtId="0" fontId="26" fillId="12" borderId="2" xfId="0" applyFont="1" applyFill="1" applyBorder="1" applyAlignment="1" applyProtection="1">
      <alignment horizontal="right" vertical="center"/>
      <protection locked="0"/>
    </xf>
    <xf numFmtId="0" fontId="26" fillId="12" borderId="86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55" fontId="42" fillId="0" borderId="0" xfId="0" applyNumberFormat="1" applyFont="1" applyAlignment="1" applyProtection="1">
      <alignment horizontal="center" vertical="center"/>
      <protection locked="0"/>
    </xf>
    <xf numFmtId="55" fontId="15" fillId="0" borderId="0" xfId="0" applyNumberFormat="1" applyFont="1" applyAlignment="1" applyProtection="1">
      <alignment horizontal="center" vertical="center"/>
      <protection locked="0"/>
    </xf>
    <xf numFmtId="176" fontId="15" fillId="0" borderId="0" xfId="0" applyNumberFormat="1" applyFont="1" applyAlignment="1">
      <alignment horizontal="right" vertical="center"/>
    </xf>
    <xf numFmtId="181" fontId="27" fillId="0" borderId="0" xfId="0" applyNumberFormat="1" applyFont="1" applyAlignment="1" applyProtection="1">
      <alignment horizontal="center" vertical="center"/>
      <protection locked="0"/>
    </xf>
    <xf numFmtId="181" fontId="24" fillId="0" borderId="54" xfId="0" applyNumberFormat="1" applyFont="1" applyBorder="1" applyAlignment="1" applyProtection="1">
      <alignment horizontal="center" vertical="center"/>
      <protection locked="0"/>
    </xf>
    <xf numFmtId="181" fontId="24" fillId="0" borderId="59" xfId="0" applyNumberFormat="1" applyFont="1" applyBorder="1" applyAlignment="1" applyProtection="1">
      <alignment horizontal="center" vertical="center"/>
      <protection locked="0"/>
    </xf>
    <xf numFmtId="181" fontId="24" fillId="0" borderId="55" xfId="0" applyNumberFormat="1" applyFont="1" applyBorder="1" applyAlignment="1" applyProtection="1">
      <alignment horizontal="center" vertical="center"/>
      <protection locked="0"/>
    </xf>
    <xf numFmtId="181" fontId="24" fillId="0" borderId="46" xfId="0" applyNumberFormat="1" applyFont="1" applyBorder="1" applyAlignment="1" applyProtection="1">
      <alignment horizontal="center" vertical="center"/>
      <protection locked="0"/>
    </xf>
    <xf numFmtId="38" fontId="24" fillId="0" borderId="56" xfId="1" applyFont="1" applyBorder="1" applyAlignment="1" applyProtection="1">
      <alignment horizontal="center" vertical="center"/>
      <protection locked="0"/>
    </xf>
    <xf numFmtId="38" fontId="24" fillId="0" borderId="61" xfId="1" applyFont="1" applyBorder="1" applyAlignment="1" applyProtection="1">
      <alignment horizontal="center" vertical="center"/>
      <protection locked="0"/>
    </xf>
    <xf numFmtId="38" fontId="24" fillId="0" borderId="57" xfId="1" applyFont="1" applyBorder="1" applyAlignment="1" applyProtection="1">
      <alignment horizontal="center" vertical="center"/>
      <protection locked="0"/>
    </xf>
    <xf numFmtId="38" fontId="24" fillId="0" borderId="62" xfId="1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75" xfId="0" applyFont="1" applyBorder="1" applyAlignment="1" applyProtection="1">
      <alignment horizontal="center" vertical="center" wrapText="1"/>
      <protection locked="0"/>
    </xf>
    <xf numFmtId="0" fontId="24" fillId="0" borderId="79" xfId="0" applyFont="1" applyBorder="1" applyAlignment="1" applyProtection="1">
      <alignment horizontal="center" vertical="center" wrapTex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9F"/>
      <color rgb="FFCFF6B4"/>
      <color rgb="FFCDFAB4"/>
      <color rgb="FF000099"/>
      <color rgb="FFF0F0F0"/>
      <color rgb="FFFFFFEF"/>
      <color rgb="FFFFEFF3"/>
      <color rgb="FFFBEBFF"/>
      <color rgb="FFFFFF9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B871010-471F-4020-BC77-C1AFEBBABF14}"/>
            </a:ext>
          </a:extLst>
        </xdr:cNvPr>
        <xdr:cNvCxnSpPr/>
      </xdr:nvCxnSpPr>
      <xdr:spPr>
        <a:xfrm flipV="1">
          <a:off x="5400675" y="640080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B8B5234-752C-423A-8432-AE83CE810BEA}"/>
            </a:ext>
          </a:extLst>
        </xdr:cNvPr>
        <xdr:cNvCxnSpPr/>
      </xdr:nvCxnSpPr>
      <xdr:spPr>
        <a:xfrm flipV="1">
          <a:off x="5400675" y="640080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E9CF463-7EBA-4257-AE57-8DB38F0A71A7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9804272-64C8-4E4F-B830-5B52BEAF7ABF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15EA0CF-FED2-4A81-83C7-1B2AA87CCE2E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EF4C7EB-D04A-4A44-8EBF-274D819E0B92}"/>
            </a:ext>
          </a:extLst>
        </xdr:cNvPr>
        <xdr:cNvCxnSpPr/>
      </xdr:nvCxnSpPr>
      <xdr:spPr>
        <a:xfrm flipV="1">
          <a:off x="5400675" y="640080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12CCE5A-5F67-4B66-8771-F5ADD47F41A8}"/>
            </a:ext>
          </a:extLst>
        </xdr:cNvPr>
        <xdr:cNvCxnSpPr/>
      </xdr:nvCxnSpPr>
      <xdr:spPr>
        <a:xfrm flipV="1">
          <a:off x="5400675" y="640080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C015FA9-DBF1-40F3-BFEB-CAF36A5AA96E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ED758C2-C5F5-42D1-87F9-E0A77EC3E13D}"/>
            </a:ext>
          </a:extLst>
        </xdr:cNvPr>
        <xdr:cNvCxnSpPr/>
      </xdr:nvCxnSpPr>
      <xdr:spPr>
        <a:xfrm flipV="1">
          <a:off x="4210050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7B439C4-70D7-49BF-AFC2-BB5FED97C0E2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EDE7B94-FAF3-4F2A-A637-735D4FF163B8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8F92769-CF19-4F7B-AC25-F0754613B90A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4FDA476-8745-4755-9B1D-DD5FB29DA51B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635950D-F0A2-4C32-BD53-45D070303064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43ABE1C-8FAD-4634-B34C-94E97D43053F}"/>
            </a:ext>
          </a:extLst>
        </xdr:cNvPr>
        <xdr:cNvCxnSpPr/>
      </xdr:nvCxnSpPr>
      <xdr:spPr>
        <a:xfrm flipV="1">
          <a:off x="5400675" y="19602450"/>
          <a:ext cx="1190625" cy="4572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1BC0D-8DC8-49D3-8015-34F3F9DFFBBE}">
  <sheetPr codeName="Sheet1"/>
  <dimension ref="A1:Z61"/>
  <sheetViews>
    <sheetView tabSelected="1" workbookViewId="0">
      <pane ySplit="3" topLeftCell="A4" activePane="bottomLeft" state="frozen"/>
      <selection activeCell="C17" sqref="C17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178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179</v>
      </c>
      <c r="B3" s="902"/>
      <c r="C3" s="902"/>
      <c r="D3" s="902"/>
      <c r="E3" s="902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 x14ac:dyDescent="0.2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1189" t="s">
        <v>226</v>
      </c>
      <c r="B7" s="1190"/>
      <c r="C7" s="1276"/>
      <c r="D7" s="169">
        <f>'01月銀行口座入出金表'!C5+'01月銀行口座入出金表'!C6+'01月銀行口座入出金表'!C7+'01月銀行口座入出金表'!C8+'01月銀行口座入出金表'!C9</f>
        <v>0</v>
      </c>
      <c r="E7" s="164">
        <f>'01月銀行口座入出金表'!F5+'01月銀行口座入出金表'!F6+'01月銀行口座入出金表'!F7+'01月銀行口座入出金表'!F8+'01月銀行口座入出金表'!F9</f>
        <v>0</v>
      </c>
      <c r="F7" s="165">
        <f>'01月銀行口座入出金表'!I5+'01月銀行口座入出金表'!I6+'01月銀行口座入出金表'!I7+'01月銀行口座入出金表'!I8+'01月銀行口座入出金表'!I9</f>
        <v>0</v>
      </c>
      <c r="G7" s="171">
        <f t="shared" ref="G7:G16" si="0">C7-D7+E7-F7</f>
        <v>0</v>
      </c>
    </row>
    <row r="8" spans="1:26" ht="33" customHeight="1" x14ac:dyDescent="0.4">
      <c r="A8" s="1191" t="s">
        <v>227</v>
      </c>
      <c r="B8" s="1192"/>
      <c r="C8" s="1277"/>
      <c r="D8" s="922">
        <f>'01月銀行口座入出金表'!C10+'01月銀行口座入出金表'!C11+'01月銀行口座入出金表'!C12+'01月銀行口座入出金表'!C13+'01月銀行口座入出金表'!C14</f>
        <v>0</v>
      </c>
      <c r="E8" s="173">
        <f>'01月銀行口座入出金表'!F10+'01月銀行口座入出金表'!F11+'01月銀行口座入出金表'!F12+'01月銀行口座入出金表'!F13+'01月銀行口座入出金表'!F14</f>
        <v>0</v>
      </c>
      <c r="F8" s="174">
        <f>'01月銀行口座入出金表'!I10+'01月銀行口座入出金表'!I11+'01月銀行口座入出金表'!I12+'01月銀行口座入出金表'!I13+'01月銀行口座入出金表'!I14</f>
        <v>0</v>
      </c>
      <c r="G8" s="171">
        <f t="shared" si="0"/>
        <v>0</v>
      </c>
    </row>
    <row r="9" spans="1:26" ht="33" customHeight="1" x14ac:dyDescent="0.4">
      <c r="A9" s="1191" t="s">
        <v>228</v>
      </c>
      <c r="B9" s="1192"/>
      <c r="C9" s="1277"/>
      <c r="D9" s="922">
        <f>'01月銀行口座入出金表'!C15+'01月銀行口座入出金表'!C16+'01月銀行口座入出金表'!C17+'01月銀行口座入出金表'!C18+'01月銀行口座入出金表'!C19</f>
        <v>0</v>
      </c>
      <c r="E9" s="173">
        <f>'01月銀行口座入出金表'!F15+'01月銀行口座入出金表'!F16+'01月銀行口座入出金表'!F17+'01月銀行口座入出金表'!F18+'01月銀行口座入出金表'!F19</f>
        <v>0</v>
      </c>
      <c r="F9" s="174">
        <f>'01月銀行口座入出金表'!I15+'01月銀行口座入出金表'!I16+'01月銀行口座入出金表'!I17+'01月銀行口座入出金表'!I18+'01月銀行口座入出金表'!I19</f>
        <v>0</v>
      </c>
      <c r="G9" s="171">
        <f t="shared" si="0"/>
        <v>0</v>
      </c>
    </row>
    <row r="10" spans="1:26" ht="33" customHeight="1" x14ac:dyDescent="0.4">
      <c r="A10" s="1191" t="s">
        <v>229</v>
      </c>
      <c r="B10" s="1193"/>
      <c r="C10" s="1277"/>
      <c r="D10" s="922">
        <f>'01月銀行口座入出金表'!C20+'01月銀行口座入出金表'!C21+'01月銀行口座入出金表'!C22+'01月銀行口座入出金表'!C23+'01月銀行口座入出金表'!C24</f>
        <v>0</v>
      </c>
      <c r="E10" s="173">
        <f>'01月銀行口座入出金表'!F20+'01月銀行口座入出金表'!F21+'01月銀行口座入出金表'!F22+'01月銀行口座入出金表'!F23+'01月銀行口座入出金表'!F24</f>
        <v>0</v>
      </c>
      <c r="F10" s="174">
        <f>'01月銀行口座入出金表'!I20+'01月銀行口座入出金表'!I21+'01月銀行口座入出金表'!I22+'01月銀行口座入出金表'!I23+'01月銀行口座入出金表'!I24</f>
        <v>0</v>
      </c>
      <c r="G10" s="171">
        <f t="shared" si="0"/>
        <v>0</v>
      </c>
    </row>
    <row r="11" spans="1:26" ht="33" customHeight="1" x14ac:dyDescent="0.4">
      <c r="A11" s="1191" t="s">
        <v>230</v>
      </c>
      <c r="B11" s="1193"/>
      <c r="C11" s="1277"/>
      <c r="D11" s="922">
        <f>'01月銀行口座入出金表'!C25+'01月銀行口座入出金表'!C26+'01月銀行口座入出金表'!C27+'01月銀行口座入出金表'!C28+'01月銀行口座入出金表'!C29</f>
        <v>0</v>
      </c>
      <c r="E11" s="175">
        <f>'01月銀行口座入出金表'!F25+'01月銀行口座入出金表'!F26+'01月銀行口座入出金表'!F27+'01月銀行口座入出金表'!F28+'01月銀行口座入出金表'!F29</f>
        <v>0</v>
      </c>
      <c r="F11" s="174">
        <f>'01月銀行口座入出金表'!I25+'01月銀行口座入出金表'!I26+'01月銀行口座入出金表'!I27+'01月銀行口座入出金表'!I28+'01月銀行口座入出金表'!I29</f>
        <v>0</v>
      </c>
      <c r="G11" s="171">
        <f t="shared" si="0"/>
        <v>0</v>
      </c>
    </row>
    <row r="12" spans="1:26" ht="33" customHeight="1" x14ac:dyDescent="0.4">
      <c r="A12" s="1191" t="s">
        <v>231</v>
      </c>
      <c r="B12" s="1193"/>
      <c r="C12" s="1277"/>
      <c r="D12" s="922">
        <f>'01月銀行口座入出金表'!C30+'01月銀行口座入出金表'!C31+'01月銀行口座入出金表'!C32+'01月銀行口座入出金表'!C33+'01月銀行口座入出金表'!C34</f>
        <v>0</v>
      </c>
      <c r="E12" s="175">
        <f>'01月銀行口座入出金表'!F30+'01月銀行口座入出金表'!F31+'01月銀行口座入出金表'!F32+'01月銀行口座入出金表'!F33+'01月銀行口座入出金表'!F34</f>
        <v>0</v>
      </c>
      <c r="F12" s="174">
        <f>'01月銀行口座入出金表'!I30+'01月銀行口座入出金表'!I31+'01月銀行口座入出金表'!I32+'01月銀行口座入出金表'!I33+'01月銀行口座入出金表'!I34</f>
        <v>0</v>
      </c>
      <c r="G12" s="171">
        <f t="shared" si="0"/>
        <v>0</v>
      </c>
    </row>
    <row r="13" spans="1:26" ht="33" customHeight="1" x14ac:dyDescent="0.4">
      <c r="A13" s="1191" t="s">
        <v>232</v>
      </c>
      <c r="B13" s="1193"/>
      <c r="C13" s="1277"/>
      <c r="D13" s="922">
        <f>'01月銀行口座入出金表'!C35+'01月銀行口座入出金表'!C36+'01月銀行口座入出金表'!C37+'01月銀行口座入出金表'!C38+'01月銀行口座入出金表'!C39</f>
        <v>0</v>
      </c>
      <c r="E13" s="175">
        <f>'01月銀行口座入出金表'!F35+'01月銀行口座入出金表'!F36+'01月銀行口座入出金表'!F37+'01月銀行口座入出金表'!F38+'01月銀行口座入出金表'!F39</f>
        <v>0</v>
      </c>
      <c r="F13" s="174">
        <f>'01月銀行口座入出金表'!I35+'01月銀行口座入出金表'!I36+'01月銀行口座入出金表'!I37+'01月銀行口座入出金表'!I38+'01月銀行口座入出金表'!I39</f>
        <v>0</v>
      </c>
      <c r="G13" s="171">
        <f t="shared" si="0"/>
        <v>0</v>
      </c>
    </row>
    <row r="14" spans="1:26" ht="33" customHeight="1" x14ac:dyDescent="0.4">
      <c r="A14" s="1191" t="s">
        <v>233</v>
      </c>
      <c r="B14" s="1193"/>
      <c r="C14" s="1277"/>
      <c r="D14" s="922">
        <f>'01月銀行口座入出金表'!C40+'01月銀行口座入出金表'!C41+'01月銀行口座入出金表'!C42+'01月銀行口座入出金表'!C43+'01月銀行口座入出金表'!C44</f>
        <v>0</v>
      </c>
      <c r="E14" s="175">
        <f>'01月銀行口座入出金表'!F40+'01月銀行口座入出金表'!F41+'01月銀行口座入出金表'!F42+'01月銀行口座入出金表'!F43+'01月銀行口座入出金表'!F44</f>
        <v>0</v>
      </c>
      <c r="F14" s="174">
        <f>'01月銀行口座入出金表'!I40+'01月銀行口座入出金表'!I41+'01月銀行口座入出金表'!I42+'01月銀行口座入出金表'!I43+'01月銀行口座入出金表'!I44</f>
        <v>0</v>
      </c>
      <c r="G14" s="171">
        <f t="shared" si="0"/>
        <v>0</v>
      </c>
    </row>
    <row r="15" spans="1:26" ht="33" customHeight="1" x14ac:dyDescent="0.4">
      <c r="A15" s="1191" t="s">
        <v>234</v>
      </c>
      <c r="B15" s="1193"/>
      <c r="C15" s="1277"/>
      <c r="D15" s="922">
        <f>'01月銀行口座入出金表'!C45+'01月銀行口座入出金表'!C46+'01月銀行口座入出金表'!C47+'01月銀行口座入出金表'!C48+'01月銀行口座入出金表'!C49</f>
        <v>0</v>
      </c>
      <c r="E15" s="175">
        <f>'01月銀行口座入出金表'!F45+'01月銀行口座入出金表'!F46+'01月銀行口座入出金表'!F47+'01月銀行口座入出金表'!F48+'01月銀行口座入出金表'!F49</f>
        <v>0</v>
      </c>
      <c r="F15" s="174">
        <f>'01月銀行口座入出金表'!I45+'01月銀行口座入出金表'!I46+'01月銀行口座入出金表'!I47+'01月銀行口座入出金表'!I48+'01月銀行口座入出金表'!I49</f>
        <v>0</v>
      </c>
      <c r="G15" s="171">
        <f t="shared" si="0"/>
        <v>0</v>
      </c>
    </row>
    <row r="16" spans="1:26" ht="33" customHeight="1" thickBot="1" x14ac:dyDescent="0.45">
      <c r="A16" s="1191" t="s">
        <v>235</v>
      </c>
      <c r="B16" s="1194"/>
      <c r="C16" s="1278"/>
      <c r="D16" s="170">
        <f>'01月銀行口座入出金表'!C50+'01月銀行口座入出金表'!C51+'01月銀行口座入出金表'!C52+'01月銀行口座入出金表'!C53+'01月銀行口座入出金表'!C54</f>
        <v>0</v>
      </c>
      <c r="E16" s="176">
        <f>'01月銀行口座入出金表'!F50+'01月銀行口座入出金表'!F51+'01月銀行口座入出金表'!F52+'01月銀行口座入出金表'!F53+'01月銀行口座入出金表'!F54</f>
        <v>0</v>
      </c>
      <c r="F16" s="196">
        <f>'01月銀行口座入出金表'!I50+'01月銀行口座入出金表'!I51+'01月銀行口座入出金表'!I52+'01月銀行口座入出金表'!I53+'01月銀行口座入出金表'!I54</f>
        <v>0</v>
      </c>
      <c r="G16" s="172">
        <f t="shared" si="0"/>
        <v>0</v>
      </c>
    </row>
    <row r="17" spans="1:8" ht="36" customHeight="1" thickBot="1" x14ac:dyDescent="0.45">
      <c r="A17" s="1299" t="s">
        <v>64</v>
      </c>
      <c r="B17" s="1300"/>
      <c r="C17" s="1279"/>
      <c r="D17" s="178"/>
      <c r="E17" s="179">
        <f>'01月現金入出金表'!D36</f>
        <v>0</v>
      </c>
      <c r="F17" s="180">
        <f>'01月現金入出金表'!F37</f>
        <v>0</v>
      </c>
      <c r="G17" s="195">
        <f>C17+E17-F17</f>
        <v>0</v>
      </c>
    </row>
    <row r="18" spans="1:8" ht="42" customHeight="1" thickBot="1" x14ac:dyDescent="0.45">
      <c r="A18" s="1301" t="s">
        <v>1</v>
      </c>
      <c r="B18" s="1302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96" t="s">
        <v>180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903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181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1203" t="s">
        <v>252</v>
      </c>
      <c r="B24" s="1116"/>
      <c r="C24" s="1116"/>
      <c r="D24" s="1117"/>
      <c r="E24" s="1118">
        <v>0</v>
      </c>
      <c r="F24" s="222">
        <f>E24*12</f>
        <v>0</v>
      </c>
      <c r="G24" s="224">
        <f t="shared" ref="G24:G33" si="1">E24*12</f>
        <v>0</v>
      </c>
    </row>
    <row r="25" spans="1:8" ht="21" customHeight="1" x14ac:dyDescent="0.15">
      <c r="A25" s="1204" t="s">
        <v>251</v>
      </c>
      <c r="B25" s="1119"/>
      <c r="C25" s="1119"/>
      <c r="D25" s="1120"/>
      <c r="E25" s="1118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1204" t="s">
        <v>251</v>
      </c>
      <c r="B26" s="1119"/>
      <c r="C26" s="1119"/>
      <c r="D26" s="1120"/>
      <c r="E26" s="1118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1204" t="s">
        <v>251</v>
      </c>
      <c r="B27" s="1119"/>
      <c r="C27" s="1119"/>
      <c r="D27" s="1120"/>
      <c r="E27" s="1118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1204" t="s">
        <v>251</v>
      </c>
      <c r="B28" s="1119"/>
      <c r="C28" s="1119"/>
      <c r="D28" s="1120"/>
      <c r="E28" s="1118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1204" t="s">
        <v>251</v>
      </c>
      <c r="B29" s="1119"/>
      <c r="C29" s="1119"/>
      <c r="D29" s="1120"/>
      <c r="E29" s="1118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1204" t="s">
        <v>251</v>
      </c>
      <c r="B30" s="1121"/>
      <c r="C30" s="1121"/>
      <c r="D30" s="1122"/>
      <c r="E30" s="1118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1204" t="s">
        <v>251</v>
      </c>
      <c r="B31" s="1121"/>
      <c r="C31" s="1121"/>
      <c r="D31" s="1122"/>
      <c r="E31" s="1118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1204" t="s">
        <v>251</v>
      </c>
      <c r="B32" s="1121"/>
      <c r="C32" s="1121"/>
      <c r="D32" s="1122"/>
      <c r="E32" s="1118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1205" t="s">
        <v>251</v>
      </c>
      <c r="B33" s="1123"/>
      <c r="C33" s="1123"/>
      <c r="D33" s="1124"/>
      <c r="E33" s="1125">
        <v>0</v>
      </c>
      <c r="F33" s="223">
        <f t="shared" si="2"/>
        <v>0</v>
      </c>
      <c r="G33" s="225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182</v>
      </c>
      <c r="H37" s="192"/>
    </row>
    <row r="38" spans="1:8" ht="21" customHeight="1" x14ac:dyDescent="0.15">
      <c r="A38" s="1203" t="s">
        <v>254</v>
      </c>
      <c r="B38" s="1116"/>
      <c r="C38" s="1116"/>
      <c r="D38" s="1117"/>
      <c r="E38" s="1126">
        <v>0</v>
      </c>
      <c r="F38" s="222">
        <f>E38*12</f>
        <v>0</v>
      </c>
      <c r="G38" s="224">
        <f t="shared" ref="G38:G57" si="3">E38*12</f>
        <v>0</v>
      </c>
    </row>
    <row r="39" spans="1:8" ht="21" customHeight="1" x14ac:dyDescent="0.15">
      <c r="A39" s="1204" t="s">
        <v>253</v>
      </c>
      <c r="B39" s="1119"/>
      <c r="C39" s="1119"/>
      <c r="D39" s="1120"/>
      <c r="E39" s="1118">
        <v>0</v>
      </c>
      <c r="F39" s="223">
        <f t="shared" ref="F39:F57" si="4">E39*12</f>
        <v>0</v>
      </c>
      <c r="G39" s="225">
        <f t="shared" si="3"/>
        <v>0</v>
      </c>
    </row>
    <row r="40" spans="1:8" ht="21" customHeight="1" x14ac:dyDescent="0.15">
      <c r="A40" s="1204" t="s">
        <v>253</v>
      </c>
      <c r="B40" s="1119"/>
      <c r="C40" s="1119"/>
      <c r="D40" s="1120"/>
      <c r="E40" s="1118">
        <v>0</v>
      </c>
      <c r="F40" s="223">
        <f>E40*12</f>
        <v>0</v>
      </c>
      <c r="G40" s="225">
        <f t="shared" si="3"/>
        <v>0</v>
      </c>
    </row>
    <row r="41" spans="1:8" ht="21" customHeight="1" x14ac:dyDescent="0.15">
      <c r="A41" s="1204" t="s">
        <v>253</v>
      </c>
      <c r="B41" s="1119"/>
      <c r="C41" s="1119"/>
      <c r="D41" s="1120"/>
      <c r="E41" s="1118">
        <v>0</v>
      </c>
      <c r="F41" s="223">
        <f t="shared" si="4"/>
        <v>0</v>
      </c>
      <c r="G41" s="225">
        <f t="shared" si="3"/>
        <v>0</v>
      </c>
    </row>
    <row r="42" spans="1:8" ht="21" customHeight="1" x14ac:dyDescent="0.15">
      <c r="A42" s="1204" t="s">
        <v>253</v>
      </c>
      <c r="B42" s="1119"/>
      <c r="C42" s="1119"/>
      <c r="D42" s="1120"/>
      <c r="E42" s="1127">
        <v>0</v>
      </c>
      <c r="F42" s="223">
        <f t="shared" si="4"/>
        <v>0</v>
      </c>
      <c r="G42" s="225">
        <f t="shared" si="3"/>
        <v>0</v>
      </c>
    </row>
    <row r="43" spans="1:8" ht="21" customHeight="1" x14ac:dyDescent="0.15">
      <c r="A43" s="1204" t="s">
        <v>253</v>
      </c>
      <c r="B43" s="1119"/>
      <c r="C43" s="1119"/>
      <c r="D43" s="1120"/>
      <c r="E43" s="1127">
        <v>0</v>
      </c>
      <c r="F43" s="223">
        <f>E43*12</f>
        <v>0</v>
      </c>
      <c r="G43" s="225">
        <f t="shared" si="3"/>
        <v>0</v>
      </c>
    </row>
    <row r="44" spans="1:8" ht="21" customHeight="1" x14ac:dyDescent="0.15">
      <c r="A44" s="1204" t="s">
        <v>253</v>
      </c>
      <c r="B44" s="1119"/>
      <c r="C44" s="1119"/>
      <c r="D44" s="1120"/>
      <c r="E44" s="1128">
        <v>0</v>
      </c>
      <c r="F44" s="223">
        <f t="shared" si="4"/>
        <v>0</v>
      </c>
      <c r="G44" s="225">
        <f t="shared" si="3"/>
        <v>0</v>
      </c>
    </row>
    <row r="45" spans="1:8" ht="21" customHeight="1" x14ac:dyDescent="0.15">
      <c r="A45" s="1204" t="s">
        <v>253</v>
      </c>
      <c r="B45" s="1119"/>
      <c r="C45" s="1119"/>
      <c r="D45" s="1120"/>
      <c r="E45" s="1128">
        <v>0</v>
      </c>
      <c r="F45" s="223">
        <f t="shared" si="4"/>
        <v>0</v>
      </c>
      <c r="G45" s="225">
        <f t="shared" si="3"/>
        <v>0</v>
      </c>
    </row>
    <row r="46" spans="1:8" ht="21" customHeight="1" x14ac:dyDescent="0.15">
      <c r="A46" s="1204" t="s">
        <v>253</v>
      </c>
      <c r="B46" s="1119"/>
      <c r="C46" s="1119"/>
      <c r="D46" s="1120"/>
      <c r="E46" s="1129">
        <v>0</v>
      </c>
      <c r="F46" s="223">
        <f t="shared" si="4"/>
        <v>0</v>
      </c>
      <c r="G46" s="225">
        <f t="shared" si="3"/>
        <v>0</v>
      </c>
    </row>
    <row r="47" spans="1:8" ht="21" customHeight="1" x14ac:dyDescent="0.15">
      <c r="A47" s="1204" t="s">
        <v>253</v>
      </c>
      <c r="B47" s="1119"/>
      <c r="C47" s="1119"/>
      <c r="D47" s="1120"/>
      <c r="E47" s="1130">
        <v>0</v>
      </c>
      <c r="F47" s="223">
        <f t="shared" si="4"/>
        <v>0</v>
      </c>
      <c r="G47" s="225">
        <f t="shared" si="3"/>
        <v>0</v>
      </c>
    </row>
    <row r="48" spans="1:8" ht="21" customHeight="1" x14ac:dyDescent="0.15">
      <c r="A48" s="1204" t="s">
        <v>253</v>
      </c>
      <c r="B48" s="1119"/>
      <c r="C48" s="1119"/>
      <c r="D48" s="1120"/>
      <c r="E48" s="1130">
        <v>0</v>
      </c>
      <c r="F48" s="223">
        <f t="shared" si="4"/>
        <v>0</v>
      </c>
      <c r="G48" s="225">
        <f t="shared" si="3"/>
        <v>0</v>
      </c>
    </row>
    <row r="49" spans="1:7" ht="21" customHeight="1" x14ac:dyDescent="0.15">
      <c r="A49" s="1204" t="s">
        <v>253</v>
      </c>
      <c r="B49" s="1119"/>
      <c r="C49" s="1119"/>
      <c r="D49" s="1120"/>
      <c r="E49" s="1129">
        <v>0</v>
      </c>
      <c r="F49" s="223">
        <f t="shared" si="4"/>
        <v>0</v>
      </c>
      <c r="G49" s="225">
        <f t="shared" si="3"/>
        <v>0</v>
      </c>
    </row>
    <row r="50" spans="1:7" ht="21" customHeight="1" x14ac:dyDescent="0.15">
      <c r="A50" s="1204" t="s">
        <v>253</v>
      </c>
      <c r="B50" s="1119"/>
      <c r="C50" s="1119"/>
      <c r="D50" s="1120"/>
      <c r="E50" s="1130">
        <v>0</v>
      </c>
      <c r="F50" s="223">
        <f t="shared" si="4"/>
        <v>0</v>
      </c>
      <c r="G50" s="225">
        <f t="shared" si="3"/>
        <v>0</v>
      </c>
    </row>
    <row r="51" spans="1:7" ht="21" customHeight="1" x14ac:dyDescent="0.15">
      <c r="A51" s="1204" t="s">
        <v>253</v>
      </c>
      <c r="B51" s="1119"/>
      <c r="C51" s="1119"/>
      <c r="D51" s="1120"/>
      <c r="E51" s="1130">
        <v>0</v>
      </c>
      <c r="F51" s="223">
        <f t="shared" si="4"/>
        <v>0</v>
      </c>
      <c r="G51" s="225">
        <f t="shared" si="3"/>
        <v>0</v>
      </c>
    </row>
    <row r="52" spans="1:7" ht="21" customHeight="1" x14ac:dyDescent="0.15">
      <c r="A52" s="1204" t="s">
        <v>253</v>
      </c>
      <c r="B52" s="1119"/>
      <c r="C52" s="1119"/>
      <c r="D52" s="1120"/>
      <c r="E52" s="1130">
        <v>0</v>
      </c>
      <c r="F52" s="223">
        <f t="shared" si="4"/>
        <v>0</v>
      </c>
      <c r="G52" s="225">
        <f t="shared" si="3"/>
        <v>0</v>
      </c>
    </row>
    <row r="53" spans="1:7" ht="21" customHeight="1" x14ac:dyDescent="0.15">
      <c r="A53" s="1204" t="s">
        <v>253</v>
      </c>
      <c r="B53" s="1119"/>
      <c r="C53" s="1119"/>
      <c r="D53" s="1120"/>
      <c r="E53" s="1130">
        <v>0</v>
      </c>
      <c r="F53" s="223">
        <f t="shared" si="4"/>
        <v>0</v>
      </c>
      <c r="G53" s="225">
        <f t="shared" si="3"/>
        <v>0</v>
      </c>
    </row>
    <row r="54" spans="1:7" ht="21" customHeight="1" x14ac:dyDescent="0.15">
      <c r="A54" s="1204" t="s">
        <v>253</v>
      </c>
      <c r="B54" s="1119"/>
      <c r="C54" s="1119"/>
      <c r="D54" s="1120"/>
      <c r="E54" s="1129">
        <v>0</v>
      </c>
      <c r="F54" s="223">
        <f t="shared" si="4"/>
        <v>0</v>
      </c>
      <c r="G54" s="225">
        <f t="shared" si="3"/>
        <v>0</v>
      </c>
    </row>
    <row r="55" spans="1:7" ht="21" customHeight="1" x14ac:dyDescent="0.15">
      <c r="A55" s="1204" t="s">
        <v>253</v>
      </c>
      <c r="B55" s="1119"/>
      <c r="C55" s="1119"/>
      <c r="D55" s="1120"/>
      <c r="E55" s="1130">
        <v>0</v>
      </c>
      <c r="F55" s="223">
        <f t="shared" si="4"/>
        <v>0</v>
      </c>
      <c r="G55" s="225">
        <f t="shared" si="3"/>
        <v>0</v>
      </c>
    </row>
    <row r="56" spans="1:7" ht="21" customHeight="1" x14ac:dyDescent="0.15">
      <c r="A56" s="1204" t="s">
        <v>253</v>
      </c>
      <c r="B56" s="1119"/>
      <c r="C56" s="1119"/>
      <c r="D56" s="1120"/>
      <c r="E56" s="1129">
        <v>0</v>
      </c>
      <c r="F56" s="223">
        <f t="shared" si="4"/>
        <v>0</v>
      </c>
      <c r="G56" s="225">
        <f t="shared" si="3"/>
        <v>0</v>
      </c>
    </row>
    <row r="57" spans="1:7" ht="21" customHeight="1" thickBot="1" x14ac:dyDescent="0.2">
      <c r="A57" s="1205" t="s">
        <v>253</v>
      </c>
      <c r="B57" s="1123"/>
      <c r="C57" s="1123"/>
      <c r="D57" s="1124"/>
      <c r="E57" s="1131">
        <v>0</v>
      </c>
      <c r="F57" s="227">
        <f t="shared" si="4"/>
        <v>0</v>
      </c>
      <c r="G57" s="228">
        <f t="shared" si="3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mergeCells count="9">
    <mergeCell ref="A37:D37"/>
    <mergeCell ref="A1:G1"/>
    <mergeCell ref="A2:G2"/>
    <mergeCell ref="A20:G20"/>
    <mergeCell ref="A6:B6"/>
    <mergeCell ref="A17:B17"/>
    <mergeCell ref="A18:B18"/>
    <mergeCell ref="A23:F23"/>
    <mergeCell ref="A22:D22"/>
  </mergeCells>
  <phoneticPr fontId="2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F5FF-14FC-45FE-A42C-38E7502B6D3C}">
  <sheetPr codeName="Sheet10">
    <tabColor rgb="FFFFCCFF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239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49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'03月統合家計簿'!A7</f>
        <v>○○銀行　１</v>
      </c>
      <c r="B5" s="182">
        <f>'02月銀行口座入出金表'!L5</f>
        <v>0</v>
      </c>
      <c r="C5" s="1284">
        <f>'03月カード利用明細表'!B14</f>
        <v>0</v>
      </c>
      <c r="D5" s="904" t="s">
        <v>50</v>
      </c>
      <c r="E5" s="298"/>
      <c r="F5" s="299"/>
      <c r="G5" s="300"/>
      <c r="H5" s="301"/>
      <c r="I5" s="302"/>
      <c r="J5" s="300"/>
      <c r="K5" s="303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1286"/>
      <c r="D6" s="311"/>
      <c r="E6" s="304"/>
      <c r="F6" s="305"/>
      <c r="G6" s="306"/>
      <c r="H6" s="307"/>
      <c r="I6" s="308"/>
      <c r="J6" s="309"/>
      <c r="K6" s="310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1286"/>
      <c r="D7" s="311"/>
      <c r="E7" s="298"/>
      <c r="F7" s="305"/>
      <c r="G7" s="309"/>
      <c r="H7" s="307"/>
      <c r="I7" s="308"/>
      <c r="J7" s="309"/>
      <c r="K7" s="310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1287"/>
      <c r="D8" s="312"/>
      <c r="E8" s="298"/>
      <c r="F8" s="305"/>
      <c r="G8" s="309"/>
      <c r="H8" s="307"/>
      <c r="I8" s="308"/>
      <c r="J8" s="309"/>
      <c r="K8" s="310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1288"/>
      <c r="D9" s="313"/>
      <c r="E9" s="314"/>
      <c r="F9" s="315"/>
      <c r="G9" s="316"/>
      <c r="H9" s="317"/>
      <c r="I9" s="318"/>
      <c r="J9" s="316"/>
      <c r="K9" s="319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'03月統合家計簿'!A8</f>
        <v>○○銀行　２</v>
      </c>
      <c r="B10" s="187">
        <f>'02月銀行口座入出金表'!L10</f>
        <v>0</v>
      </c>
      <c r="C10" s="1285">
        <f>'03月カード利用明細表'!B26</f>
        <v>0</v>
      </c>
      <c r="D10" s="900" t="s">
        <v>51</v>
      </c>
      <c r="E10" s="321"/>
      <c r="F10" s="299"/>
      <c r="G10" s="322"/>
      <c r="H10" s="307"/>
      <c r="I10" s="323"/>
      <c r="J10" s="322"/>
      <c r="K10" s="324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1286"/>
      <c r="D11" s="899"/>
      <c r="E11" s="298"/>
      <c r="F11" s="305"/>
      <c r="G11" s="309"/>
      <c r="H11" s="307"/>
      <c r="I11" s="308"/>
      <c r="J11" s="309"/>
      <c r="K11" s="310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1286"/>
      <c r="D12" s="311"/>
      <c r="E12" s="298"/>
      <c r="F12" s="305"/>
      <c r="G12" s="309"/>
      <c r="H12" s="307"/>
      <c r="I12" s="308"/>
      <c r="J12" s="309"/>
      <c r="K12" s="310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1287"/>
      <c r="D13" s="312"/>
      <c r="E13" s="298"/>
      <c r="F13" s="305"/>
      <c r="G13" s="309"/>
      <c r="H13" s="307"/>
      <c r="I13" s="308"/>
      <c r="J13" s="309"/>
      <c r="K13" s="310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1288"/>
      <c r="D14" s="325"/>
      <c r="E14" s="326"/>
      <c r="F14" s="315"/>
      <c r="G14" s="316"/>
      <c r="H14" s="317"/>
      <c r="I14" s="318"/>
      <c r="J14" s="316"/>
      <c r="K14" s="319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'03月統合家計簿'!A9</f>
        <v>○○銀行　３</v>
      </c>
      <c r="B15" s="187">
        <f>'02月銀行口座入出金表'!L15</f>
        <v>0</v>
      </c>
      <c r="C15" s="1284">
        <f>'03月カード利用明細表'!B38</f>
        <v>0</v>
      </c>
      <c r="D15" s="899" t="s">
        <v>52</v>
      </c>
      <c r="E15" s="321"/>
      <c r="F15" s="299"/>
      <c r="G15" s="322"/>
      <c r="H15" s="307"/>
      <c r="I15" s="323"/>
      <c r="J15" s="311"/>
      <c r="K15" s="324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1286"/>
      <c r="D16" s="311"/>
      <c r="E16" s="298"/>
      <c r="F16" s="305"/>
      <c r="G16" s="309"/>
      <c r="H16" s="307"/>
      <c r="I16" s="308"/>
      <c r="J16" s="309"/>
      <c r="K16" s="310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x14ac:dyDescent="0.4">
      <c r="A17" s="63">
        <f>SUM(C15:C19)</f>
        <v>0</v>
      </c>
      <c r="B17" s="61"/>
      <c r="C17" s="1286"/>
      <c r="D17" s="311"/>
      <c r="E17" s="298"/>
      <c r="F17" s="305"/>
      <c r="G17" s="309"/>
      <c r="H17" s="307"/>
      <c r="I17" s="308"/>
      <c r="J17" s="309"/>
      <c r="K17" s="310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x14ac:dyDescent="0.4">
      <c r="A18" s="64" t="s">
        <v>25</v>
      </c>
      <c r="B18" s="61"/>
      <c r="C18" s="1287"/>
      <c r="D18" s="311"/>
      <c r="E18" s="298"/>
      <c r="F18" s="305"/>
      <c r="G18" s="309"/>
      <c r="H18" s="307"/>
      <c r="I18" s="308"/>
      <c r="J18" s="309"/>
      <c r="K18" s="310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 x14ac:dyDescent="0.45">
      <c r="A19" s="65">
        <f>B15-SUM(C15:C19)</f>
        <v>0</v>
      </c>
      <c r="B19" s="188"/>
      <c r="C19" s="1288"/>
      <c r="D19" s="311"/>
      <c r="E19" s="326"/>
      <c r="F19" s="315"/>
      <c r="G19" s="316"/>
      <c r="H19" s="317"/>
      <c r="I19" s="318"/>
      <c r="J19" s="316"/>
      <c r="K19" s="319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x14ac:dyDescent="0.4">
      <c r="A20" s="68" t="str">
        <f>'03月統合家計簿'!A10</f>
        <v>○○銀行　４</v>
      </c>
      <c r="B20" s="187">
        <f>'02月銀行口座入出金表'!L20</f>
        <v>0</v>
      </c>
      <c r="C20" s="1284">
        <f>'03月カード利用明細表'!B50</f>
        <v>0</v>
      </c>
      <c r="D20" s="900" t="s">
        <v>53</v>
      </c>
      <c r="E20" s="321"/>
      <c r="F20" s="299"/>
      <c r="G20" s="322"/>
      <c r="H20" s="307"/>
      <c r="I20" s="323"/>
      <c r="J20" s="322"/>
      <c r="K20" s="324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x14ac:dyDescent="0.4">
      <c r="A21" s="60" t="s">
        <v>24</v>
      </c>
      <c r="B21" s="61"/>
      <c r="C21" s="1286"/>
      <c r="D21" s="901"/>
      <c r="E21" s="298"/>
      <c r="F21" s="305"/>
      <c r="G21" s="309"/>
      <c r="H21" s="307"/>
      <c r="I21" s="308"/>
      <c r="J21" s="309"/>
      <c r="K21" s="310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x14ac:dyDescent="0.4">
      <c r="A22" s="63">
        <f>SUM(C20:C24)</f>
        <v>0</v>
      </c>
      <c r="B22" s="61"/>
      <c r="C22" s="1286"/>
      <c r="D22" s="901"/>
      <c r="E22" s="298"/>
      <c r="F22" s="305"/>
      <c r="G22" s="309"/>
      <c r="H22" s="307"/>
      <c r="I22" s="308"/>
      <c r="J22" s="309"/>
      <c r="K22" s="310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x14ac:dyDescent="0.4">
      <c r="A23" s="64" t="s">
        <v>25</v>
      </c>
      <c r="B23" s="61"/>
      <c r="C23" s="1287"/>
      <c r="D23" s="311"/>
      <c r="E23" s="298"/>
      <c r="F23" s="305"/>
      <c r="G23" s="309"/>
      <c r="H23" s="307"/>
      <c r="I23" s="308"/>
      <c r="J23" s="309"/>
      <c r="K23" s="310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 x14ac:dyDescent="0.45">
      <c r="A24" s="65">
        <f>B20-SUM(C20:C24)</f>
        <v>0</v>
      </c>
      <c r="B24" s="188"/>
      <c r="C24" s="1288"/>
      <c r="D24" s="311"/>
      <c r="E24" s="326"/>
      <c r="F24" s="315"/>
      <c r="G24" s="316"/>
      <c r="H24" s="317"/>
      <c r="I24" s="318"/>
      <c r="J24" s="316"/>
      <c r="K24" s="319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x14ac:dyDescent="0.4">
      <c r="A25" s="68" t="str">
        <f>'03月統合家計簿'!A11</f>
        <v>○○銀行　５</v>
      </c>
      <c r="B25" s="187">
        <f>'02月銀行口座入出金表'!L25</f>
        <v>0</v>
      </c>
      <c r="C25" s="1284">
        <f>'03月カード利用明細表'!B62</f>
        <v>0</v>
      </c>
      <c r="D25" s="900" t="s">
        <v>54</v>
      </c>
      <c r="E25" s="321"/>
      <c r="F25" s="299"/>
      <c r="G25" s="322"/>
      <c r="H25" s="307"/>
      <c r="I25" s="323"/>
      <c r="J25" s="322"/>
      <c r="K25" s="324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x14ac:dyDescent="0.4">
      <c r="A26" s="60" t="s">
        <v>24</v>
      </c>
      <c r="B26" s="61"/>
      <c r="C26" s="1286"/>
      <c r="D26" s="901"/>
      <c r="E26" s="298"/>
      <c r="F26" s="305"/>
      <c r="G26" s="309"/>
      <c r="H26" s="307"/>
      <c r="I26" s="308"/>
      <c r="J26" s="309"/>
      <c r="K26" s="310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x14ac:dyDescent="0.4">
      <c r="A27" s="63">
        <f>SUM(C25:C29)</f>
        <v>0</v>
      </c>
      <c r="B27" s="61"/>
      <c r="C27" s="1286"/>
      <c r="D27" s="311"/>
      <c r="E27" s="298"/>
      <c r="F27" s="305"/>
      <c r="G27" s="309"/>
      <c r="H27" s="307"/>
      <c r="I27" s="308"/>
      <c r="J27" s="309"/>
      <c r="K27" s="310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x14ac:dyDescent="0.4">
      <c r="A28" s="64" t="s">
        <v>25</v>
      </c>
      <c r="B28" s="61"/>
      <c r="C28" s="1287"/>
      <c r="D28" s="311"/>
      <c r="E28" s="298"/>
      <c r="F28" s="305"/>
      <c r="G28" s="309"/>
      <c r="H28" s="307"/>
      <c r="I28" s="308"/>
      <c r="J28" s="309"/>
      <c r="K28" s="310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 x14ac:dyDescent="0.45">
      <c r="A29" s="65">
        <f>B25-SUM(C25:C29)</f>
        <v>0</v>
      </c>
      <c r="B29" s="188"/>
      <c r="C29" s="1288"/>
      <c r="D29" s="327"/>
      <c r="E29" s="326"/>
      <c r="F29" s="315"/>
      <c r="G29" s="316"/>
      <c r="H29" s="317"/>
      <c r="I29" s="318"/>
      <c r="J29" s="316"/>
      <c r="K29" s="319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x14ac:dyDescent="0.4">
      <c r="A30" s="68" t="str">
        <f>'03月統合家計簿'!A12</f>
        <v>○○銀行　６</v>
      </c>
      <c r="B30" s="187">
        <f>'02月銀行口座入出金表'!L30</f>
        <v>0</v>
      </c>
      <c r="C30" s="1284">
        <f>'03月カード利用明細表'!B74</f>
        <v>0</v>
      </c>
      <c r="D30" s="320" t="s">
        <v>55</v>
      </c>
      <c r="E30" s="321"/>
      <c r="F30" s="299"/>
      <c r="G30" s="322"/>
      <c r="H30" s="301"/>
      <c r="I30" s="323"/>
      <c r="J30" s="322"/>
      <c r="K30" s="324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x14ac:dyDescent="0.4">
      <c r="A31" s="60" t="s">
        <v>24</v>
      </c>
      <c r="B31" s="61"/>
      <c r="C31" s="1286"/>
      <c r="D31" s="297"/>
      <c r="E31" s="298"/>
      <c r="F31" s="305"/>
      <c r="G31" s="309"/>
      <c r="H31" s="307"/>
      <c r="I31" s="308"/>
      <c r="J31" s="309"/>
      <c r="K31" s="310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x14ac:dyDescent="0.4">
      <c r="A32" s="63">
        <f>SUM(C30:C34)</f>
        <v>0</v>
      </c>
      <c r="B32" s="61"/>
      <c r="C32" s="1286"/>
      <c r="D32" s="311"/>
      <c r="E32" s="298"/>
      <c r="F32" s="305"/>
      <c r="G32" s="309"/>
      <c r="H32" s="307"/>
      <c r="I32" s="308"/>
      <c r="J32" s="309"/>
      <c r="K32" s="310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x14ac:dyDescent="0.4">
      <c r="A33" s="64" t="s">
        <v>25</v>
      </c>
      <c r="B33" s="61"/>
      <c r="C33" s="1287"/>
      <c r="D33" s="312"/>
      <c r="E33" s="298"/>
      <c r="F33" s="305"/>
      <c r="G33" s="309"/>
      <c r="H33" s="307"/>
      <c r="I33" s="308"/>
      <c r="J33" s="309"/>
      <c r="K33" s="310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 x14ac:dyDescent="0.45">
      <c r="A34" s="65">
        <f>B30-SUM(C30:C34)</f>
        <v>0</v>
      </c>
      <c r="B34" s="188"/>
      <c r="C34" s="1288"/>
      <c r="D34" s="906"/>
      <c r="E34" s="326"/>
      <c r="F34" s="315"/>
      <c r="G34" s="316"/>
      <c r="H34" s="317"/>
      <c r="I34" s="318"/>
      <c r="J34" s="316"/>
      <c r="K34" s="319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x14ac:dyDescent="0.4">
      <c r="A35" s="68" t="str">
        <f>'03月統合家計簿'!A13</f>
        <v>○○銀行　７</v>
      </c>
      <c r="B35" s="530">
        <f>'02月銀行口座入出金表'!L35</f>
        <v>0</v>
      </c>
      <c r="C35" s="1284">
        <f>'03月カード利用明細表'!B86</f>
        <v>0</v>
      </c>
      <c r="D35" s="1050" t="s">
        <v>56</v>
      </c>
      <c r="E35" s="321"/>
      <c r="F35" s="299"/>
      <c r="G35" s="322"/>
      <c r="H35" s="301"/>
      <c r="I35" s="323"/>
      <c r="J35" s="322"/>
      <c r="K35" s="324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x14ac:dyDescent="0.4">
      <c r="A36" s="60" t="s">
        <v>24</v>
      </c>
      <c r="B36" s="61"/>
      <c r="C36" s="1286"/>
      <c r="D36" s="311"/>
      <c r="E36" s="298"/>
      <c r="F36" s="305"/>
      <c r="G36" s="309"/>
      <c r="H36" s="307"/>
      <c r="I36" s="308"/>
      <c r="J36" s="309"/>
      <c r="K36" s="310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x14ac:dyDescent="0.4">
      <c r="A37" s="63">
        <f>SUM(C35:C39)</f>
        <v>0</v>
      </c>
      <c r="B37" s="61"/>
      <c r="C37" s="1286"/>
      <c r="D37" s="311"/>
      <c r="E37" s="298"/>
      <c r="F37" s="305"/>
      <c r="G37" s="309"/>
      <c r="H37" s="307"/>
      <c r="I37" s="308"/>
      <c r="J37" s="309"/>
      <c r="K37" s="310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x14ac:dyDescent="0.4">
      <c r="A38" s="64" t="s">
        <v>25</v>
      </c>
      <c r="B38" s="61"/>
      <c r="C38" s="1287"/>
      <c r="D38" s="312"/>
      <c r="E38" s="298"/>
      <c r="F38" s="305"/>
      <c r="G38" s="309"/>
      <c r="H38" s="307"/>
      <c r="I38" s="308"/>
      <c r="J38" s="309"/>
      <c r="K38" s="310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 x14ac:dyDescent="0.45">
      <c r="A39" s="65">
        <f>B35-SUM(C35:C39)</f>
        <v>0</v>
      </c>
      <c r="B39" s="188"/>
      <c r="C39" s="1288"/>
      <c r="D39" s="905"/>
      <c r="E39" s="326"/>
      <c r="F39" s="315"/>
      <c r="G39" s="316"/>
      <c r="H39" s="317"/>
      <c r="I39" s="318"/>
      <c r="J39" s="316"/>
      <c r="K39" s="319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x14ac:dyDescent="0.4">
      <c r="A40" s="68" t="str">
        <f>'03月統合家計簿'!A14</f>
        <v>○○銀行　８</v>
      </c>
      <c r="B40" s="187">
        <f>'02月銀行口座入出金表'!L40</f>
        <v>0</v>
      </c>
      <c r="C40" s="1284">
        <f>'03月カード利用明細表'!B98</f>
        <v>0</v>
      </c>
      <c r="D40" s="900" t="s">
        <v>223</v>
      </c>
      <c r="E40" s="321"/>
      <c r="F40" s="299"/>
      <c r="G40" s="322"/>
      <c r="H40" s="307"/>
      <c r="I40" s="323"/>
      <c r="J40" s="322"/>
      <c r="K40" s="324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x14ac:dyDescent="0.4">
      <c r="A41" s="60" t="s">
        <v>24</v>
      </c>
      <c r="B41" s="61"/>
      <c r="C41" s="1286"/>
      <c r="D41" s="328"/>
      <c r="E41" s="298"/>
      <c r="F41" s="305"/>
      <c r="G41" s="309"/>
      <c r="H41" s="307"/>
      <c r="I41" s="308"/>
      <c r="J41" s="309"/>
      <c r="K41" s="310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x14ac:dyDescent="0.4">
      <c r="A42" s="63">
        <f>SUM(C40:C44)</f>
        <v>0</v>
      </c>
      <c r="B42" s="61"/>
      <c r="C42" s="1286"/>
      <c r="D42" s="311"/>
      <c r="E42" s="298"/>
      <c r="F42" s="305"/>
      <c r="G42" s="309"/>
      <c r="H42" s="307"/>
      <c r="I42" s="308"/>
      <c r="J42" s="309"/>
      <c r="K42" s="310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x14ac:dyDescent="0.4">
      <c r="A43" s="64" t="s">
        <v>25</v>
      </c>
      <c r="B43" s="61"/>
      <c r="C43" s="1287"/>
      <c r="D43" s="312"/>
      <c r="E43" s="298"/>
      <c r="F43" s="305"/>
      <c r="G43" s="309"/>
      <c r="H43" s="307"/>
      <c r="I43" s="308"/>
      <c r="J43" s="309"/>
      <c r="K43" s="310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 x14ac:dyDescent="0.45">
      <c r="A44" s="65">
        <f>B40-SUM(C40:C44)</f>
        <v>0</v>
      </c>
      <c r="B44" s="188"/>
      <c r="C44" s="1288"/>
      <c r="D44" s="312"/>
      <c r="E44" s="326"/>
      <c r="F44" s="315"/>
      <c r="G44" s="316"/>
      <c r="H44" s="317"/>
      <c r="I44" s="318"/>
      <c r="J44" s="316"/>
      <c r="K44" s="319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x14ac:dyDescent="0.4">
      <c r="A45" s="68" t="str">
        <f>'03月統合家計簿'!A15</f>
        <v>○○銀行　９</v>
      </c>
      <c r="B45" s="187">
        <f>'02月銀行口座入出金表'!L45</f>
        <v>0</v>
      </c>
      <c r="C45" s="1284">
        <f>'03月カード利用明細表'!B110</f>
        <v>0</v>
      </c>
      <c r="D45" s="900" t="s">
        <v>224</v>
      </c>
      <c r="E45" s="321"/>
      <c r="F45" s="299"/>
      <c r="G45" s="322"/>
      <c r="H45" s="307"/>
      <c r="I45" s="323"/>
      <c r="J45" s="322"/>
      <c r="K45" s="324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x14ac:dyDescent="0.4">
      <c r="A46" s="60" t="s">
        <v>24</v>
      </c>
      <c r="B46" s="61"/>
      <c r="C46" s="1286"/>
      <c r="D46" s="311"/>
      <c r="E46" s="298"/>
      <c r="F46" s="305"/>
      <c r="G46" s="309"/>
      <c r="H46" s="307"/>
      <c r="I46" s="308"/>
      <c r="J46" s="309"/>
      <c r="K46" s="310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x14ac:dyDescent="0.4">
      <c r="A47" s="63">
        <f>SUM(C45:C49)</f>
        <v>0</v>
      </c>
      <c r="B47" s="61"/>
      <c r="C47" s="1286"/>
      <c r="D47" s="311"/>
      <c r="E47" s="298"/>
      <c r="F47" s="305"/>
      <c r="G47" s="309"/>
      <c r="H47" s="307"/>
      <c r="I47" s="308"/>
      <c r="J47" s="309"/>
      <c r="K47" s="310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x14ac:dyDescent="0.4">
      <c r="A48" s="64" t="s">
        <v>25</v>
      </c>
      <c r="B48" s="61"/>
      <c r="C48" s="1287"/>
      <c r="D48" s="311"/>
      <c r="E48" s="298"/>
      <c r="F48" s="305"/>
      <c r="G48" s="309"/>
      <c r="H48" s="307"/>
      <c r="I48" s="308"/>
      <c r="J48" s="309"/>
      <c r="K48" s="310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30" ht="19.5" thickBot="1" x14ac:dyDescent="0.45">
      <c r="A49" s="65">
        <f>B45-SUM(C45:C49)</f>
        <v>0</v>
      </c>
      <c r="B49" s="188"/>
      <c r="C49" s="1288"/>
      <c r="D49" s="327"/>
      <c r="E49" s="326"/>
      <c r="F49" s="315"/>
      <c r="G49" s="316"/>
      <c r="H49" s="317"/>
      <c r="I49" s="318"/>
      <c r="J49" s="316"/>
      <c r="K49" s="319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'03月統合家計簿'!A16</f>
        <v>○○銀行　１０</v>
      </c>
      <c r="B50" s="187">
        <f>'02月銀行口座入出金表'!L50</f>
        <v>0</v>
      </c>
      <c r="C50" s="1284">
        <f>'03月カード利用明細表'!B122</f>
        <v>0</v>
      </c>
      <c r="D50" s="899" t="s">
        <v>225</v>
      </c>
      <c r="E50" s="321"/>
      <c r="F50" s="299"/>
      <c r="G50" s="322"/>
      <c r="H50" s="307"/>
      <c r="I50" s="323"/>
      <c r="J50" s="322"/>
      <c r="K50" s="324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1286"/>
      <c r="D51" s="311"/>
      <c r="E51" s="298"/>
      <c r="F51" s="305"/>
      <c r="G51" s="309"/>
      <c r="H51" s="307"/>
      <c r="I51" s="308"/>
      <c r="J51" s="309"/>
      <c r="K51" s="310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1286"/>
      <c r="D52" s="311"/>
      <c r="E52" s="298"/>
      <c r="F52" s="305"/>
      <c r="G52" s="309"/>
      <c r="H52" s="307"/>
      <c r="I52" s="308"/>
      <c r="J52" s="309"/>
      <c r="K52" s="310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1287"/>
      <c r="D53" s="311"/>
      <c r="E53" s="298"/>
      <c r="F53" s="305"/>
      <c r="G53" s="309"/>
      <c r="H53" s="307"/>
      <c r="I53" s="308"/>
      <c r="J53" s="309"/>
      <c r="K53" s="310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1288"/>
      <c r="D54" s="327"/>
      <c r="E54" s="326"/>
      <c r="F54" s="315"/>
      <c r="G54" s="316"/>
      <c r="H54" s="317"/>
      <c r="I54" s="318"/>
      <c r="J54" s="316"/>
      <c r="K54" s="319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2">
      <c r="A55" s="70" t="s">
        <v>26</v>
      </c>
      <c r="B55" s="183">
        <f>'02月現金入出金表'!G37</f>
        <v>0</v>
      </c>
      <c r="C55" s="1289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'03月現金入出金表'!G37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2">
      <c r="A56" s="90" t="s">
        <v>28</v>
      </c>
      <c r="B56" s="91">
        <f>SUM(B5:B55)</f>
        <v>0</v>
      </c>
      <c r="C56" s="1290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A4AB-B568-4CA3-B1D4-E81281BBD314}">
  <sheetPr codeName="Sheet11">
    <tabColor rgb="FFFFCCFF"/>
  </sheetPr>
  <dimension ref="A1:C125"/>
  <sheetViews>
    <sheetView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57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181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'02月カード利用明細表'!A4</f>
        <v>〇〇カード１</v>
      </c>
      <c r="B4" s="957" t="str">
        <f>'02月カード利用明細表'!B4</f>
        <v>引落口座：〇〇銀行</v>
      </c>
      <c r="C4" s="955"/>
    </row>
    <row r="5" spans="1:3" s="127" customFormat="1" ht="18" customHeight="1" x14ac:dyDescent="0.15">
      <c r="A5" s="925" t="str">
        <f>'02月カード利用明細表'!A5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60"/>
      <c r="B7" s="961"/>
      <c r="C7" s="962"/>
    </row>
    <row r="8" spans="1:3" ht="21" customHeight="1" x14ac:dyDescent="0.4">
      <c r="A8" s="963"/>
      <c r="B8" s="964"/>
      <c r="C8" s="965"/>
    </row>
    <row r="9" spans="1:3" ht="21" customHeight="1" x14ac:dyDescent="0.4">
      <c r="A9" s="963"/>
      <c r="B9" s="964"/>
      <c r="C9" s="965"/>
    </row>
    <row r="10" spans="1:3" ht="21" customHeight="1" x14ac:dyDescent="0.4">
      <c r="A10" s="963"/>
      <c r="B10" s="964"/>
      <c r="C10" s="966"/>
    </row>
    <row r="11" spans="1:3" ht="21" customHeight="1" x14ac:dyDescent="0.4">
      <c r="A11" s="963"/>
      <c r="B11" s="964"/>
      <c r="C11" s="966"/>
    </row>
    <row r="12" spans="1:3" ht="21" customHeight="1" x14ac:dyDescent="0.4">
      <c r="A12" s="963"/>
      <c r="B12" s="964"/>
      <c r="C12" s="966"/>
    </row>
    <row r="13" spans="1:3" ht="21" customHeight="1" x14ac:dyDescent="0.4">
      <c r="A13" s="967"/>
      <c r="B13" s="968"/>
      <c r="C13" s="969"/>
    </row>
    <row r="14" spans="1:3" ht="21" customHeight="1" x14ac:dyDescent="0.4">
      <c r="A14" s="132" t="s">
        <v>58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'02月カード利用明細表'!A16</f>
        <v>〇〇カード２</v>
      </c>
      <c r="B16" s="957" t="str">
        <f>'02月カード利用明細表'!B16</f>
        <v>引落口座：〇〇銀行</v>
      </c>
      <c r="C16" s="955"/>
    </row>
    <row r="17" spans="1:3" s="127" customFormat="1" ht="18" customHeight="1" x14ac:dyDescent="0.15">
      <c r="A17" s="925" t="str">
        <f>'02月カード利用明細表'!A17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60"/>
      <c r="B19" s="961"/>
      <c r="C19" s="962"/>
    </row>
    <row r="20" spans="1:3" ht="21" customHeight="1" x14ac:dyDescent="0.4">
      <c r="A20" s="963"/>
      <c r="B20" s="964"/>
      <c r="C20" s="965"/>
    </row>
    <row r="21" spans="1:3" ht="21" customHeight="1" x14ac:dyDescent="0.4">
      <c r="A21" s="963"/>
      <c r="B21" s="964"/>
      <c r="C21" s="965"/>
    </row>
    <row r="22" spans="1:3" ht="21" customHeight="1" x14ac:dyDescent="0.4">
      <c r="A22" s="963"/>
      <c r="B22" s="964"/>
      <c r="C22" s="966"/>
    </row>
    <row r="23" spans="1:3" ht="21" customHeight="1" x14ac:dyDescent="0.4">
      <c r="A23" s="963"/>
      <c r="B23" s="964"/>
      <c r="C23" s="966"/>
    </row>
    <row r="24" spans="1:3" ht="21" customHeight="1" x14ac:dyDescent="0.4">
      <c r="A24" s="963"/>
      <c r="B24" s="964"/>
      <c r="C24" s="966"/>
    </row>
    <row r="25" spans="1:3" ht="21" customHeight="1" x14ac:dyDescent="0.4">
      <c r="A25" s="967"/>
      <c r="B25" s="968"/>
      <c r="C25" s="969"/>
    </row>
    <row r="26" spans="1:3" ht="21" customHeight="1" x14ac:dyDescent="0.4">
      <c r="A26" s="132" t="s">
        <v>58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'02月カード利用明細表'!A28</f>
        <v>〇〇カード３</v>
      </c>
      <c r="B28" s="957" t="str">
        <f>'02月カード利用明細表'!B28</f>
        <v>引落口座：〇〇銀行</v>
      </c>
      <c r="C28" s="955"/>
    </row>
    <row r="29" spans="1:3" s="127" customFormat="1" ht="18" customHeight="1" x14ac:dyDescent="0.15">
      <c r="A29" s="925" t="str">
        <f>'02月カード利用明細表'!A29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60"/>
      <c r="B31" s="961"/>
      <c r="C31" s="962"/>
    </row>
    <row r="32" spans="1:3" ht="21" customHeight="1" x14ac:dyDescent="0.4">
      <c r="A32" s="963"/>
      <c r="B32" s="964"/>
      <c r="C32" s="965"/>
    </row>
    <row r="33" spans="1:3" ht="21" customHeight="1" x14ac:dyDescent="0.4">
      <c r="A33" s="963"/>
      <c r="B33" s="964"/>
      <c r="C33" s="965"/>
    </row>
    <row r="34" spans="1:3" ht="21" customHeight="1" x14ac:dyDescent="0.4">
      <c r="A34" s="963"/>
      <c r="B34" s="964"/>
      <c r="C34" s="966"/>
    </row>
    <row r="35" spans="1:3" ht="21" customHeight="1" x14ac:dyDescent="0.4">
      <c r="A35" s="963"/>
      <c r="B35" s="964"/>
      <c r="C35" s="966"/>
    </row>
    <row r="36" spans="1:3" ht="21" customHeight="1" x14ac:dyDescent="0.4">
      <c r="A36" s="963"/>
      <c r="B36" s="964"/>
      <c r="C36" s="966"/>
    </row>
    <row r="37" spans="1:3" ht="21" customHeight="1" x14ac:dyDescent="0.4">
      <c r="A37" s="967"/>
      <c r="B37" s="968"/>
      <c r="C37" s="969"/>
    </row>
    <row r="38" spans="1:3" ht="21" customHeight="1" x14ac:dyDescent="0.4">
      <c r="A38" s="132" t="s">
        <v>58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'02月カード利用明細表'!A40</f>
        <v>〇〇カード４</v>
      </c>
      <c r="B40" s="957" t="str">
        <f>'02月カード利用明細表'!B40</f>
        <v>引落口座：〇〇銀行</v>
      </c>
      <c r="C40" s="955"/>
    </row>
    <row r="41" spans="1:3" s="127" customFormat="1" ht="18" customHeight="1" x14ac:dyDescent="0.15">
      <c r="A41" s="925" t="str">
        <f>'02月カード利用明細表'!A41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60"/>
      <c r="B43" s="961"/>
      <c r="C43" s="962"/>
    </row>
    <row r="44" spans="1:3" ht="21" customHeight="1" x14ac:dyDescent="0.4">
      <c r="A44" s="963"/>
      <c r="B44" s="964"/>
      <c r="C44" s="965"/>
    </row>
    <row r="45" spans="1:3" ht="21" customHeight="1" x14ac:dyDescent="0.4">
      <c r="A45" s="963"/>
      <c r="B45" s="964"/>
      <c r="C45" s="965"/>
    </row>
    <row r="46" spans="1:3" ht="21" customHeight="1" x14ac:dyDescent="0.4">
      <c r="A46" s="963"/>
      <c r="B46" s="964"/>
      <c r="C46" s="966"/>
    </row>
    <row r="47" spans="1:3" ht="21" customHeight="1" x14ac:dyDescent="0.4">
      <c r="A47" s="963"/>
      <c r="B47" s="964"/>
      <c r="C47" s="966"/>
    </row>
    <row r="48" spans="1:3" ht="21" customHeight="1" x14ac:dyDescent="0.4">
      <c r="A48" s="963"/>
      <c r="B48" s="964"/>
      <c r="C48" s="966"/>
    </row>
    <row r="49" spans="1:3" ht="21" customHeight="1" x14ac:dyDescent="0.4">
      <c r="A49" s="967"/>
      <c r="B49" s="968"/>
      <c r="C49" s="969"/>
    </row>
    <row r="50" spans="1:3" ht="21" customHeight="1" x14ac:dyDescent="0.4">
      <c r="A50" s="132" t="s">
        <v>58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'02月カード利用明細表'!A52</f>
        <v>〇〇カード５</v>
      </c>
      <c r="B52" s="957" t="str">
        <f>'02月カード利用明細表'!B52</f>
        <v>引落口座：〇〇銀行</v>
      </c>
      <c r="C52" s="955"/>
    </row>
    <row r="53" spans="1:3" s="127" customFormat="1" ht="18" customHeight="1" x14ac:dyDescent="0.15">
      <c r="A53" s="925" t="str">
        <f>'02月カード利用明細表'!A53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60"/>
      <c r="B55" s="961"/>
      <c r="C55" s="962"/>
    </row>
    <row r="56" spans="1:3" ht="21" customHeight="1" x14ac:dyDescent="0.4">
      <c r="A56" s="963"/>
      <c r="B56" s="964"/>
      <c r="C56" s="965"/>
    </row>
    <row r="57" spans="1:3" ht="21" customHeight="1" x14ac:dyDescent="0.4">
      <c r="A57" s="963"/>
      <c r="B57" s="964"/>
      <c r="C57" s="965"/>
    </row>
    <row r="58" spans="1:3" ht="21" customHeight="1" x14ac:dyDescent="0.4">
      <c r="A58" s="963"/>
      <c r="B58" s="964"/>
      <c r="C58" s="966"/>
    </row>
    <row r="59" spans="1:3" ht="21" customHeight="1" x14ac:dyDescent="0.4">
      <c r="A59" s="963"/>
      <c r="B59" s="964"/>
      <c r="C59" s="966"/>
    </row>
    <row r="60" spans="1:3" ht="21" customHeight="1" x14ac:dyDescent="0.4">
      <c r="A60" s="963"/>
      <c r="B60" s="964"/>
      <c r="C60" s="966"/>
    </row>
    <row r="61" spans="1:3" ht="21" customHeight="1" x14ac:dyDescent="0.4">
      <c r="A61" s="967"/>
      <c r="B61" s="968"/>
      <c r="C61" s="969"/>
    </row>
    <row r="62" spans="1:3" ht="21" customHeight="1" x14ac:dyDescent="0.4">
      <c r="A62" s="132" t="s">
        <v>58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'02月カード利用明細表'!A64</f>
        <v>〇〇カード６</v>
      </c>
      <c r="B64" s="957" t="str">
        <f>'02月カード利用明細表'!B64</f>
        <v>引落口座：〇〇銀行</v>
      </c>
      <c r="C64" s="955"/>
    </row>
    <row r="65" spans="1:3" s="127" customFormat="1" ht="18" customHeight="1" x14ac:dyDescent="0.15">
      <c r="A65" s="925" t="str">
        <f>'02月カード利用明細表'!A65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60"/>
      <c r="B67" s="961"/>
      <c r="C67" s="962"/>
    </row>
    <row r="68" spans="1:3" ht="21" customHeight="1" x14ac:dyDescent="0.4">
      <c r="A68" s="963"/>
      <c r="B68" s="964"/>
      <c r="C68" s="965"/>
    </row>
    <row r="69" spans="1:3" ht="21" customHeight="1" x14ac:dyDescent="0.4">
      <c r="A69" s="963"/>
      <c r="B69" s="964"/>
      <c r="C69" s="965"/>
    </row>
    <row r="70" spans="1:3" ht="21" customHeight="1" x14ac:dyDescent="0.4">
      <c r="A70" s="963"/>
      <c r="B70" s="964"/>
      <c r="C70" s="966"/>
    </row>
    <row r="71" spans="1:3" ht="21" customHeight="1" x14ac:dyDescent="0.4">
      <c r="A71" s="963"/>
      <c r="B71" s="964"/>
      <c r="C71" s="966"/>
    </row>
    <row r="72" spans="1:3" ht="21" customHeight="1" x14ac:dyDescent="0.4">
      <c r="A72" s="963"/>
      <c r="B72" s="964"/>
      <c r="C72" s="966"/>
    </row>
    <row r="73" spans="1:3" ht="21" customHeight="1" x14ac:dyDescent="0.4">
      <c r="A73" s="967"/>
      <c r="B73" s="968"/>
      <c r="C73" s="969"/>
    </row>
    <row r="74" spans="1:3" ht="21" customHeight="1" x14ac:dyDescent="0.4">
      <c r="A74" s="132" t="s">
        <v>58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'02月カード利用明細表'!A76</f>
        <v>〇〇カード７</v>
      </c>
      <c r="B76" s="957" t="str">
        <f>'02月カード利用明細表'!B76</f>
        <v>引落口座：〇〇銀行</v>
      </c>
      <c r="C76" s="955"/>
    </row>
    <row r="77" spans="1:3" s="127" customFormat="1" ht="18" customHeight="1" x14ac:dyDescent="0.15">
      <c r="A77" s="925" t="str">
        <f>'02月カード利用明細表'!A77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60"/>
      <c r="B79" s="961"/>
      <c r="C79" s="962"/>
    </row>
    <row r="80" spans="1:3" ht="21" customHeight="1" x14ac:dyDescent="0.4">
      <c r="A80" s="963"/>
      <c r="B80" s="964"/>
      <c r="C80" s="965"/>
    </row>
    <row r="81" spans="1:3" ht="21" customHeight="1" x14ac:dyDescent="0.4">
      <c r="A81" s="963"/>
      <c r="B81" s="964"/>
      <c r="C81" s="965"/>
    </row>
    <row r="82" spans="1:3" ht="21" customHeight="1" x14ac:dyDescent="0.4">
      <c r="A82" s="963"/>
      <c r="B82" s="964"/>
      <c r="C82" s="966"/>
    </row>
    <row r="83" spans="1:3" ht="21" customHeight="1" x14ac:dyDescent="0.4">
      <c r="A83" s="963"/>
      <c r="B83" s="964"/>
      <c r="C83" s="966"/>
    </row>
    <row r="84" spans="1:3" ht="21" customHeight="1" x14ac:dyDescent="0.4">
      <c r="A84" s="963"/>
      <c r="B84" s="964"/>
      <c r="C84" s="966"/>
    </row>
    <row r="85" spans="1:3" ht="21" customHeight="1" x14ac:dyDescent="0.4">
      <c r="A85" s="967"/>
      <c r="B85" s="968"/>
      <c r="C85" s="969"/>
    </row>
    <row r="86" spans="1:3" ht="21" customHeight="1" x14ac:dyDescent="0.4">
      <c r="A86" s="132" t="s">
        <v>58</v>
      </c>
      <c r="B86" s="133">
        <f>SUM(B79:B85)</f>
        <v>0</v>
      </c>
      <c r="C86" s="134">
        <v>44259</v>
      </c>
    </row>
    <row r="87" spans="1:3" ht="16.5" customHeight="1" x14ac:dyDescent="0.4"/>
    <row r="88" spans="1:3" s="127" customFormat="1" ht="33" customHeight="1" x14ac:dyDescent="0.15">
      <c r="A88" s="958" t="str">
        <f>'02月カード利用明細表'!A88</f>
        <v>〇〇カード８</v>
      </c>
      <c r="B88" s="957" t="str">
        <f>'02月カード利用明細表'!B88</f>
        <v>引落口座：〇〇銀行</v>
      </c>
      <c r="C88" s="955"/>
    </row>
    <row r="89" spans="1:3" s="127" customFormat="1" ht="18" customHeight="1" x14ac:dyDescent="0.15">
      <c r="A89" s="925" t="str">
        <f>'02月カード利用明細表'!A89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60"/>
      <c r="B91" s="961"/>
      <c r="C91" s="962"/>
    </row>
    <row r="92" spans="1:3" ht="21" customHeight="1" x14ac:dyDescent="0.4">
      <c r="A92" s="963"/>
      <c r="B92" s="964"/>
      <c r="C92" s="965"/>
    </row>
    <row r="93" spans="1:3" ht="21" customHeight="1" x14ac:dyDescent="0.4">
      <c r="A93" s="963"/>
      <c r="B93" s="964"/>
      <c r="C93" s="965"/>
    </row>
    <row r="94" spans="1:3" ht="21" customHeight="1" x14ac:dyDescent="0.4">
      <c r="A94" s="963"/>
      <c r="B94" s="964"/>
      <c r="C94" s="966"/>
    </row>
    <row r="95" spans="1:3" ht="21" customHeight="1" x14ac:dyDescent="0.4">
      <c r="A95" s="963"/>
      <c r="B95" s="964"/>
      <c r="C95" s="966"/>
    </row>
    <row r="96" spans="1:3" ht="21" customHeight="1" x14ac:dyDescent="0.4">
      <c r="A96" s="963"/>
      <c r="B96" s="964"/>
      <c r="C96" s="966"/>
    </row>
    <row r="97" spans="1:3" ht="21" customHeight="1" x14ac:dyDescent="0.4">
      <c r="A97" s="967"/>
      <c r="B97" s="968"/>
      <c r="C97" s="969"/>
    </row>
    <row r="98" spans="1:3" ht="21" customHeight="1" x14ac:dyDescent="0.4">
      <c r="A98" s="132" t="s">
        <v>58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'02月カード利用明細表'!A100</f>
        <v>〇〇カード９</v>
      </c>
      <c r="B100" s="957" t="str">
        <f>'02月カード利用明細表'!B100</f>
        <v>引落口座：〇〇銀行</v>
      </c>
      <c r="C100" s="955"/>
    </row>
    <row r="101" spans="1:3" s="127" customFormat="1" ht="18" customHeight="1" x14ac:dyDescent="0.15">
      <c r="A101" s="925" t="str">
        <f>'02月カード利用明細表'!A101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60"/>
      <c r="B103" s="961"/>
      <c r="C103" s="962"/>
    </row>
    <row r="104" spans="1:3" ht="21" customHeight="1" x14ac:dyDescent="0.4">
      <c r="A104" s="963"/>
      <c r="B104" s="964"/>
      <c r="C104" s="965"/>
    </row>
    <row r="105" spans="1:3" ht="21" customHeight="1" x14ac:dyDescent="0.4">
      <c r="A105" s="963"/>
      <c r="B105" s="964"/>
      <c r="C105" s="965"/>
    </row>
    <row r="106" spans="1:3" ht="21" customHeight="1" x14ac:dyDescent="0.4">
      <c r="A106" s="963"/>
      <c r="B106" s="964"/>
      <c r="C106" s="966"/>
    </row>
    <row r="107" spans="1:3" ht="21" customHeight="1" x14ac:dyDescent="0.4">
      <c r="A107" s="963"/>
      <c r="B107" s="964"/>
      <c r="C107" s="966"/>
    </row>
    <row r="108" spans="1:3" ht="21" customHeight="1" x14ac:dyDescent="0.4">
      <c r="A108" s="963"/>
      <c r="B108" s="964"/>
      <c r="C108" s="966"/>
    </row>
    <row r="109" spans="1:3" ht="21" customHeight="1" x14ac:dyDescent="0.4">
      <c r="A109" s="967"/>
      <c r="B109" s="968"/>
      <c r="C109" s="969"/>
    </row>
    <row r="110" spans="1:3" ht="21" customHeight="1" x14ac:dyDescent="0.4">
      <c r="A110" s="132" t="s">
        <v>58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'02月カード利用明細表'!A112</f>
        <v>〇〇カード１０</v>
      </c>
      <c r="B112" s="957" t="str">
        <f>'02月カード利用明細表'!B112</f>
        <v>引落口座：〇〇銀行</v>
      </c>
      <c r="C112" s="955"/>
    </row>
    <row r="113" spans="1:3" s="127" customFormat="1" ht="18" customHeight="1" x14ac:dyDescent="0.15">
      <c r="A113" s="925" t="str">
        <f>'02月カード利用明細表'!A113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60"/>
      <c r="B115" s="961"/>
      <c r="C115" s="962"/>
    </row>
    <row r="116" spans="1:3" ht="21" customHeight="1" x14ac:dyDescent="0.4">
      <c r="A116" s="963"/>
      <c r="B116" s="964"/>
      <c r="C116" s="965"/>
    </row>
    <row r="117" spans="1:3" ht="21" customHeight="1" x14ac:dyDescent="0.4">
      <c r="A117" s="963"/>
      <c r="B117" s="964"/>
      <c r="C117" s="965"/>
    </row>
    <row r="118" spans="1:3" ht="21" customHeight="1" x14ac:dyDescent="0.4">
      <c r="A118" s="963"/>
      <c r="B118" s="964"/>
      <c r="C118" s="966"/>
    </row>
    <row r="119" spans="1:3" ht="21" customHeight="1" x14ac:dyDescent="0.4">
      <c r="A119" s="963"/>
      <c r="B119" s="964"/>
      <c r="C119" s="966"/>
    </row>
    <row r="120" spans="1:3" ht="21" customHeight="1" x14ac:dyDescent="0.4">
      <c r="A120" s="963"/>
      <c r="B120" s="964"/>
      <c r="C120" s="966"/>
    </row>
    <row r="121" spans="1:3" ht="21" customHeight="1" x14ac:dyDescent="0.4">
      <c r="A121" s="967"/>
      <c r="B121" s="968"/>
      <c r="C121" s="969"/>
    </row>
    <row r="122" spans="1:3" ht="21" customHeight="1" x14ac:dyDescent="0.4">
      <c r="A122" s="132" t="s">
        <v>58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59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F05-15E3-49A1-A463-0A395819645A}">
  <sheetPr codeName="Sheet12">
    <tabColor rgb="FFFFCCFF"/>
  </sheetPr>
  <dimension ref="A1:Y38"/>
  <sheetViews>
    <sheetView workbookViewId="0">
      <pane xSplit="2" ySplit="4" topLeftCell="C5" activePane="bottomRight" state="frozen"/>
      <selection activeCell="B18" sqref="B18"/>
      <selection pane="topRight" activeCell="B18" sqref="B18"/>
      <selection pane="bottomLeft" activeCell="B18" sqref="B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169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49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170</v>
      </c>
      <c r="D3" s="141" t="s">
        <v>172</v>
      </c>
      <c r="E3" s="1316" t="s">
        <v>171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'02月現金入出金表'!G37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910">
        <v>44256</v>
      </c>
      <c r="B5" s="911" t="s">
        <v>40</v>
      </c>
      <c r="C5" s="938"/>
      <c r="D5" s="907"/>
      <c r="E5" s="1139"/>
      <c r="F5" s="1140"/>
      <c r="G5" s="1137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910">
        <v>44257</v>
      </c>
      <c r="B6" s="911" t="s">
        <v>41</v>
      </c>
      <c r="C6" s="939"/>
      <c r="D6" s="908"/>
      <c r="E6" s="1141"/>
      <c r="F6" s="908"/>
      <c r="G6" s="1137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910">
        <v>44258</v>
      </c>
      <c r="B7" s="911" t="s">
        <v>42</v>
      </c>
      <c r="C7" s="940"/>
      <c r="D7" s="908"/>
      <c r="E7" s="1141"/>
      <c r="F7" s="908"/>
      <c r="G7" s="1137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910">
        <v>44259</v>
      </c>
      <c r="B8" s="911" t="s">
        <v>43</v>
      </c>
      <c r="C8" s="939"/>
      <c r="D8" s="908"/>
      <c r="E8" s="1141"/>
      <c r="F8" s="908"/>
      <c r="G8" s="1137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910">
        <v>44260</v>
      </c>
      <c r="B9" s="911" t="s">
        <v>44</v>
      </c>
      <c r="C9" s="939"/>
      <c r="D9" s="908"/>
      <c r="E9" s="1141"/>
      <c r="F9" s="908"/>
      <c r="G9" s="1137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912">
        <v>44261</v>
      </c>
      <c r="B10" s="913" t="s">
        <v>45</v>
      </c>
      <c r="C10" s="939"/>
      <c r="D10" s="908"/>
      <c r="E10" s="1141"/>
      <c r="F10" s="908"/>
      <c r="G10" s="1137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914">
        <v>44262</v>
      </c>
      <c r="B11" s="915" t="s">
        <v>46</v>
      </c>
      <c r="C11" s="940"/>
      <c r="D11" s="908"/>
      <c r="E11" s="1141"/>
      <c r="F11" s="908"/>
      <c r="G11" s="1137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910">
        <v>44263</v>
      </c>
      <c r="B12" s="911" t="s">
        <v>47</v>
      </c>
      <c r="C12" s="939"/>
      <c r="D12" s="908"/>
      <c r="E12" s="1141"/>
      <c r="F12" s="908"/>
      <c r="G12" s="1137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910">
        <v>44264</v>
      </c>
      <c r="B13" s="911" t="s">
        <v>41</v>
      </c>
      <c r="C13" s="939"/>
      <c r="D13" s="908"/>
      <c r="E13" s="1141"/>
      <c r="F13" s="908"/>
      <c r="G13" s="1137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910">
        <v>44265</v>
      </c>
      <c r="B14" s="911" t="s">
        <v>42</v>
      </c>
      <c r="C14" s="939"/>
      <c r="D14" s="908"/>
      <c r="E14" s="1141"/>
      <c r="F14" s="908"/>
      <c r="G14" s="1137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910">
        <v>44266</v>
      </c>
      <c r="B15" s="911" t="s">
        <v>43</v>
      </c>
      <c r="C15" s="939"/>
      <c r="D15" s="908"/>
      <c r="E15" s="1141"/>
      <c r="F15" s="908"/>
      <c r="G15" s="1137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910">
        <v>44267</v>
      </c>
      <c r="B16" s="911" t="s">
        <v>44</v>
      </c>
      <c r="C16" s="940"/>
      <c r="D16" s="908"/>
      <c r="E16" s="1141"/>
      <c r="F16" s="908"/>
      <c r="G16" s="1137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912">
        <v>44268</v>
      </c>
      <c r="B17" s="913" t="s">
        <v>45</v>
      </c>
      <c r="C17" s="939"/>
      <c r="D17" s="908"/>
      <c r="E17" s="1142"/>
      <c r="F17" s="908"/>
      <c r="G17" s="1137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914">
        <v>44269</v>
      </c>
      <c r="B18" s="915" t="s">
        <v>46</v>
      </c>
      <c r="C18" s="939"/>
      <c r="D18" s="908"/>
      <c r="E18" s="1142"/>
      <c r="F18" s="908"/>
      <c r="G18" s="1137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910">
        <v>44270</v>
      </c>
      <c r="B19" s="911" t="s">
        <v>47</v>
      </c>
      <c r="C19" s="939"/>
      <c r="D19" s="908"/>
      <c r="E19" s="1142"/>
      <c r="F19" s="908"/>
      <c r="G19" s="1137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910">
        <v>44271</v>
      </c>
      <c r="B20" s="911" t="s">
        <v>41</v>
      </c>
      <c r="C20" s="939"/>
      <c r="D20" s="908"/>
      <c r="E20" s="1142"/>
      <c r="F20" s="908"/>
      <c r="G20" s="1137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910">
        <v>44272</v>
      </c>
      <c r="B21" s="911" t="s">
        <v>42</v>
      </c>
      <c r="C21" s="941"/>
      <c r="D21" s="908"/>
      <c r="E21" s="1142"/>
      <c r="F21" s="908"/>
      <c r="G21" s="1137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910">
        <v>44273</v>
      </c>
      <c r="B22" s="911" t="s">
        <v>43</v>
      </c>
      <c r="C22" s="939"/>
      <c r="D22" s="908"/>
      <c r="E22" s="1142"/>
      <c r="F22" s="908"/>
      <c r="G22" s="1137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910">
        <v>44274</v>
      </c>
      <c r="B23" s="911" t="s">
        <v>44</v>
      </c>
      <c r="C23" s="939"/>
      <c r="D23" s="908"/>
      <c r="E23" s="1142"/>
      <c r="F23" s="908"/>
      <c r="G23" s="1137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914">
        <v>44275</v>
      </c>
      <c r="B24" s="915" t="s">
        <v>45</v>
      </c>
      <c r="C24" s="942" t="s">
        <v>60</v>
      </c>
      <c r="D24" s="908"/>
      <c r="E24" s="1142"/>
      <c r="F24" s="908"/>
      <c r="G24" s="1137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914">
        <v>44276</v>
      </c>
      <c r="B25" s="915" t="s">
        <v>46</v>
      </c>
      <c r="C25" s="939"/>
      <c r="D25" s="908"/>
      <c r="E25" s="1142"/>
      <c r="F25" s="908"/>
      <c r="G25" s="1137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910">
        <v>44277</v>
      </c>
      <c r="B26" s="911" t="s">
        <v>47</v>
      </c>
      <c r="C26" s="939"/>
      <c r="D26" s="908"/>
      <c r="E26" s="1142"/>
      <c r="F26" s="908"/>
      <c r="G26" s="1137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910">
        <v>44278</v>
      </c>
      <c r="B27" s="911" t="s">
        <v>41</v>
      </c>
      <c r="C27" s="939"/>
      <c r="D27" s="908"/>
      <c r="E27" s="1142"/>
      <c r="F27" s="908"/>
      <c r="G27" s="1137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910">
        <v>44279</v>
      </c>
      <c r="B28" s="911" t="s">
        <v>42</v>
      </c>
      <c r="C28" s="939"/>
      <c r="D28" s="908"/>
      <c r="E28" s="1142"/>
      <c r="F28" s="908"/>
      <c r="G28" s="1137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910">
        <v>44280</v>
      </c>
      <c r="B29" s="911" t="s">
        <v>43</v>
      </c>
      <c r="C29" s="939"/>
      <c r="D29" s="908"/>
      <c r="E29" s="1142"/>
      <c r="F29" s="908"/>
      <c r="G29" s="1137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910">
        <v>44281</v>
      </c>
      <c r="B30" s="911" t="s">
        <v>44</v>
      </c>
      <c r="C30" s="939"/>
      <c r="D30" s="908"/>
      <c r="E30" s="1142"/>
      <c r="F30" s="908"/>
      <c r="G30" s="1137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912">
        <v>44282</v>
      </c>
      <c r="B31" s="913" t="s">
        <v>45</v>
      </c>
      <c r="C31" s="939"/>
      <c r="D31" s="908"/>
      <c r="E31" s="1142"/>
      <c r="F31" s="908"/>
      <c r="G31" s="1137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914">
        <v>44283</v>
      </c>
      <c r="B32" s="915" t="s">
        <v>46</v>
      </c>
      <c r="C32" s="939"/>
      <c r="D32" s="908"/>
      <c r="E32" s="1142"/>
      <c r="F32" s="908"/>
      <c r="G32" s="1137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910">
        <v>44284</v>
      </c>
      <c r="B33" s="916" t="s">
        <v>40</v>
      </c>
      <c r="C33" s="939"/>
      <c r="D33" s="908"/>
      <c r="E33" s="1142"/>
      <c r="F33" s="908"/>
      <c r="G33" s="1137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910">
        <v>44285</v>
      </c>
      <c r="B34" s="916" t="s">
        <v>61</v>
      </c>
      <c r="C34" s="939"/>
      <c r="D34" s="908"/>
      <c r="E34" s="1142"/>
      <c r="F34" s="908"/>
      <c r="G34" s="1137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917">
        <v>44286</v>
      </c>
      <c r="B35" s="918" t="s">
        <v>62</v>
      </c>
      <c r="C35" s="943"/>
      <c r="D35" s="909"/>
      <c r="E35" s="1143"/>
      <c r="F35" s="909"/>
      <c r="G35" s="1138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64C6-1A82-4A2D-A59C-5F32558E979E}">
  <sheetPr codeName="Sheet13">
    <tabColor rgb="FF92D050"/>
    <pageSetUpPr fitToPage="1"/>
  </sheetPr>
  <dimension ref="A1:Z77"/>
  <sheetViews>
    <sheetView workbookViewId="0">
      <pane ySplit="3" topLeftCell="A4" activePane="bottomLeft" state="frozen"/>
      <selection activeCell="A12" sqref="A12:B12"/>
      <selection pane="bottomLeft" activeCell="G23" sqref="G23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85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83</v>
      </c>
      <c r="B3" s="218"/>
      <c r="C3" s="218"/>
      <c r="D3" s="218"/>
      <c r="E3" s="1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1057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'03月統合家計簿'!A7</f>
        <v>○○銀行　１</v>
      </c>
      <c r="B7" s="1059"/>
      <c r="C7" s="349">
        <f>'03月統合家計簿'!G7</f>
        <v>0</v>
      </c>
      <c r="D7" s="922">
        <f>'04月銀行口座入出金表'!A7-'04月銀行口座入出金表'!C5</f>
        <v>0</v>
      </c>
      <c r="E7" s="164">
        <f>'04月銀行口座入出金表'!F5+'04月銀行口座入出金表'!F6+'04月銀行口座入出金表'!F7+'04月銀行口座入出金表'!F8+'04月銀行口座入出金表'!F9</f>
        <v>0</v>
      </c>
      <c r="F7" s="165">
        <f>'04月銀行口座入出金表'!I5+'04月銀行口座入出金表'!I6+'04月銀行口座入出金表'!I7+'04月銀行口座入出金表'!I8+'04月銀行口座入出金表'!I9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'03月統合家計簿'!A8</f>
        <v>○○銀行　２</v>
      </c>
      <c r="B8" s="1060"/>
      <c r="C8" s="350">
        <f>'03月統合家計簿'!G8</f>
        <v>0</v>
      </c>
      <c r="D8" s="922">
        <f>'04月銀行口座入出金表'!A12-'04月銀行口座入出金表'!C10</f>
        <v>0</v>
      </c>
      <c r="E8" s="173">
        <f>'04月銀行口座入出金表'!F10+'04月銀行口座入出金表'!F11+'04月銀行口座入出金表'!F12+'04月銀行口座入出金表'!F13+'04月銀行口座入出金表'!F14</f>
        <v>0</v>
      </c>
      <c r="F8" s="174">
        <f>'04月銀行口座入出金表'!I10+'04月銀行口座入出金表'!I11+'04月銀行口座入出金表'!I12+'04月銀行口座入出金表'!I13+'04月銀行口座入出金表'!I14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'03月統合家計簿'!A9</f>
        <v>○○銀行　３</v>
      </c>
      <c r="B9" s="1060"/>
      <c r="C9" s="350">
        <f>'03月統合家計簿'!G9</f>
        <v>0</v>
      </c>
      <c r="D9" s="922">
        <f>'04月銀行口座入出金表'!A17-'04月銀行口座入出金表'!C15</f>
        <v>0</v>
      </c>
      <c r="E9" s="173">
        <f>'04月銀行口座入出金表'!F15+'04月銀行口座入出金表'!F16+'04月銀行口座入出金表'!F17+'04月銀行口座入出金表'!F18+'04月銀行口座入出金表'!F19</f>
        <v>0</v>
      </c>
      <c r="F9" s="174">
        <f>'04月銀行口座入出金表'!I15+'04月銀行口座入出金表'!I16+'04月銀行口座入出金表'!I17+'04月銀行口座入出金表'!I18+'04月銀行口座入出金表'!I19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'03月統合家計簿'!A10</f>
        <v>○○銀行　４</v>
      </c>
      <c r="B10" s="1060"/>
      <c r="C10" s="350">
        <f>'03月統合家計簿'!G10</f>
        <v>0</v>
      </c>
      <c r="D10" s="922">
        <f>'04月銀行口座入出金表'!A22-'04月銀行口座入出金表'!C20</f>
        <v>0</v>
      </c>
      <c r="E10" s="173">
        <f>'04月銀行口座入出金表'!F20+'04月銀行口座入出金表'!F21+'04月銀行口座入出金表'!F22+'04月銀行口座入出金表'!F23+'04月銀行口座入出金表'!F24</f>
        <v>0</v>
      </c>
      <c r="F10" s="174">
        <f>'04月銀行口座入出金表'!I20+'04月銀行口座入出金表'!I21+'04月銀行口座入出金表'!I22+'04月銀行口座入出金表'!I23+'04月銀行口座入出金表'!I24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'03月統合家計簿'!A11</f>
        <v>○○銀行　５</v>
      </c>
      <c r="B11" s="1060"/>
      <c r="C11" s="350">
        <f>'03月統合家計簿'!G11</f>
        <v>0</v>
      </c>
      <c r="D11" s="922">
        <f>'04月銀行口座入出金表'!A27-'04月銀行口座入出金表'!C25</f>
        <v>0</v>
      </c>
      <c r="E11" s="175">
        <f>'04月銀行口座入出金表'!F25+'04月銀行口座入出金表'!F26+'04月銀行口座入出金表'!F27+'04月銀行口座入出金表'!F28+'04月銀行口座入出金表'!F29</f>
        <v>0</v>
      </c>
      <c r="F11" s="174">
        <f>'04月銀行口座入出金表'!I25+'04月銀行口座入出金表'!I26+'04月銀行口座入出金表'!I27+'04月銀行口座入出金表'!I28+'04月銀行口座入出金表'!I29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'03月統合家計簿'!A12</f>
        <v>○○銀行　６</v>
      </c>
      <c r="B12" s="1060"/>
      <c r="C12" s="350">
        <f>'03月統合家計簿'!G12</f>
        <v>0</v>
      </c>
      <c r="D12" s="922">
        <f>'04月銀行口座入出金表'!A32-'04月銀行口座入出金表'!C30</f>
        <v>0</v>
      </c>
      <c r="E12" s="175">
        <f>'04月銀行口座入出金表'!F30+'04月銀行口座入出金表'!F31+'04月銀行口座入出金表'!F32+'04月銀行口座入出金表'!F33+'04月銀行口座入出金表'!F34</f>
        <v>0</v>
      </c>
      <c r="F12" s="174">
        <f>'04月銀行口座入出金表'!I30+'04月銀行口座入出金表'!I31+'04月銀行口座入出金表'!I32+'04月銀行口座入出金表'!I33+'04月銀行口座入出金表'!I34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'03月統合家計簿'!A13</f>
        <v>○○銀行　７</v>
      </c>
      <c r="B13" s="1060"/>
      <c r="C13" s="350">
        <f>'03月統合家計簿'!G13</f>
        <v>0</v>
      </c>
      <c r="D13" s="922">
        <f>'04月銀行口座入出金表'!A37-'04月銀行口座入出金表'!C35</f>
        <v>0</v>
      </c>
      <c r="E13" s="175">
        <f>'04月銀行口座入出金表'!F35+'04月銀行口座入出金表'!F36+'04月銀行口座入出金表'!F37+'04月銀行口座入出金表'!F38+'04月銀行口座入出金表'!F39</f>
        <v>0</v>
      </c>
      <c r="F13" s="174">
        <f>'04月銀行口座入出金表'!I35+'04月銀行口座入出金表'!I36+'04月銀行口座入出金表'!I37+'04月銀行口座入出金表'!I38+'04月銀行口座入出金表'!I39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'03月統合家計簿'!A14</f>
        <v>○○銀行　８</v>
      </c>
      <c r="B14" s="1060"/>
      <c r="C14" s="350">
        <f>'03月統合家計簿'!G14</f>
        <v>0</v>
      </c>
      <c r="D14" s="922">
        <f>'04月銀行口座入出金表'!A42-'04月銀行口座入出金表'!C40</f>
        <v>0</v>
      </c>
      <c r="E14" s="175">
        <f>'04月銀行口座入出金表'!F40+'04月銀行口座入出金表'!F41+'04月銀行口座入出金表'!F42+'04月銀行口座入出金表'!F43+'04月銀行口座入出金表'!F44</f>
        <v>0</v>
      </c>
      <c r="F14" s="174">
        <f>'04月銀行口座入出金表'!I40+'04月銀行口座入出金表'!I41+'04月銀行口座入出金表'!I42+'04月銀行口座入出金表'!I43+'04月銀行口座入出金表'!I44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'03月統合家計簿'!A15</f>
        <v>○○銀行　９</v>
      </c>
      <c r="B15" s="1060"/>
      <c r="C15" s="350">
        <f>'03月統合家計簿'!G15</f>
        <v>0</v>
      </c>
      <c r="D15" s="922">
        <f>'04月銀行口座入出金表'!A47-'04月銀行口座入出金表'!C45</f>
        <v>0</v>
      </c>
      <c r="E15" s="175">
        <f>'04月銀行口座入出金表'!F45+'04月銀行口座入出金表'!F46+'04月銀行口座入出金表'!F47+'04月銀行口座入出金表'!F48+'04月銀行口座入出金表'!F49</f>
        <v>0</v>
      </c>
      <c r="F15" s="174">
        <f>'04月銀行口座入出金表'!I45+'04月銀行口座入出金表'!I46+'04月銀行口座入出金表'!I47+'04月銀行口座入出金表'!I48+'04月銀行口座入出金表'!I49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'03月統合家計簿'!A16</f>
        <v>○○銀行　１０</v>
      </c>
      <c r="B16" s="1061"/>
      <c r="C16" s="351">
        <f>'03月統合家計簿'!G16</f>
        <v>0</v>
      </c>
      <c r="D16" s="170">
        <f>'04月銀行口座入出金表'!A52-'04月銀行口座入出金表'!C50</f>
        <v>0</v>
      </c>
      <c r="E16" s="176">
        <f>'04月銀行口座入出金表'!F50+'04月銀行口座入出金表'!F51+'04月銀行口座入出金表'!F52+'04月銀行口座入出金表'!F53+'04月銀行口座入出金表'!F54</f>
        <v>0</v>
      </c>
      <c r="F16" s="196">
        <f>'04月銀行口座入出金表'!I50+'04月銀行口座入出金表'!I51+'04月銀行口座入出金表'!I52+'04月銀行口座入出金表'!I53+'04月銀行口座入出金表'!I54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'03月現金入出金表'!G37</f>
        <v>0</v>
      </c>
      <c r="D17" s="1055"/>
      <c r="E17" s="179">
        <f>'04月現金入出金表'!D36</f>
        <v>0</v>
      </c>
      <c r="F17" s="180">
        <f>'04月現金入出金表'!F37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1056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15">
      <c r="A19" s="9"/>
      <c r="B19" s="932"/>
      <c r="C19" s="932"/>
      <c r="D19" s="932"/>
      <c r="E19" s="932"/>
      <c r="F19" s="13"/>
      <c r="G19" s="167"/>
      <c r="H19" s="3"/>
    </row>
    <row r="20" spans="1:8" ht="54" customHeight="1" x14ac:dyDescent="0.25">
      <c r="A20" s="1296" t="s">
        <v>86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87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1212" t="str">
        <f>'03月統合家計簿'!A24</f>
        <v>年内の入金予定項目明細を記してください</v>
      </c>
      <c r="B24" s="1212"/>
      <c r="C24" s="1212"/>
      <c r="D24" s="1213"/>
      <c r="E24" s="1214">
        <v>0</v>
      </c>
      <c r="F24" s="222">
        <f>E24*12</f>
        <v>0</v>
      </c>
      <c r="G24" s="224">
        <f>E24*9</f>
        <v>0</v>
      </c>
    </row>
    <row r="25" spans="1:8" ht="21" customHeight="1" x14ac:dyDescent="0.15">
      <c r="A25" s="1212" t="str">
        <f>'03月統合家計簿'!A25</f>
        <v>年内の入金予定項目明細を記してください</v>
      </c>
      <c r="B25" s="1212"/>
      <c r="C25" s="1212"/>
      <c r="D25" s="1213"/>
      <c r="E25" s="1214">
        <v>0</v>
      </c>
      <c r="F25" s="223">
        <f>E25*12</f>
        <v>0</v>
      </c>
      <c r="G25" s="225">
        <f t="shared" ref="G25:G33" si="1">E25*9</f>
        <v>0</v>
      </c>
    </row>
    <row r="26" spans="1:8" ht="21" customHeight="1" x14ac:dyDescent="0.15">
      <c r="A26" s="1212" t="str">
        <f>'03月統合家計簿'!A26</f>
        <v>年内の入金予定項目明細を記してください</v>
      </c>
      <c r="B26" s="1212"/>
      <c r="C26" s="1212"/>
      <c r="D26" s="1213"/>
      <c r="E26" s="1214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1212" t="str">
        <f>'03月統合家計簿'!A27</f>
        <v>年内の入金予定項目明細を記してください</v>
      </c>
      <c r="B27" s="1212"/>
      <c r="C27" s="1212"/>
      <c r="D27" s="1213"/>
      <c r="E27" s="1214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1212" t="str">
        <f>'03月統合家計簿'!A28</f>
        <v>年内の入金予定項目明細を記してください</v>
      </c>
      <c r="B28" s="1212"/>
      <c r="C28" s="1212"/>
      <c r="D28" s="1213"/>
      <c r="E28" s="1214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1212" t="str">
        <f>'03月統合家計簿'!A29</f>
        <v>年内の入金予定項目明細を記してください</v>
      </c>
      <c r="B29" s="1212"/>
      <c r="C29" s="1212"/>
      <c r="D29" s="1213"/>
      <c r="E29" s="1214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1212" t="str">
        <f>'03月統合家計簿'!A30</f>
        <v>年内の入金予定項目明細を記してください</v>
      </c>
      <c r="B30" s="1215"/>
      <c r="C30" s="1215"/>
      <c r="D30" s="1216"/>
      <c r="E30" s="1214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1212" t="str">
        <f>'03月統合家計簿'!A31</f>
        <v>年内の入金予定項目明細を記してください</v>
      </c>
      <c r="B31" s="1215"/>
      <c r="C31" s="1215"/>
      <c r="D31" s="1216"/>
      <c r="E31" s="1214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1212" t="str">
        <f>'03月統合家計簿'!A32</f>
        <v>年内の入金予定項目明細を記してください</v>
      </c>
      <c r="B32" s="1215"/>
      <c r="C32" s="1215"/>
      <c r="D32" s="1216"/>
      <c r="E32" s="1214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1212" t="str">
        <f>'03月統合家計簿'!A33</f>
        <v>年内の入金予定項目明細を記してください</v>
      </c>
      <c r="B33" s="1217"/>
      <c r="C33" s="1217"/>
      <c r="D33" s="1218"/>
      <c r="E33" s="1219">
        <v>0</v>
      </c>
      <c r="F33" s="223">
        <f t="shared" si="2"/>
        <v>0</v>
      </c>
      <c r="G33" s="294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88</v>
      </c>
      <c r="H37" s="192"/>
    </row>
    <row r="38" spans="1:8" ht="21" customHeight="1" x14ac:dyDescent="0.15">
      <c r="A38" s="1220" t="str">
        <f>'03月統合家計簿'!A38</f>
        <v>年内の出金予定項目明細を記してください</v>
      </c>
      <c r="B38" s="1221"/>
      <c r="C38" s="1221"/>
      <c r="D38" s="1222"/>
      <c r="E38" s="1223">
        <v>0</v>
      </c>
      <c r="F38" s="222">
        <f>E38*12</f>
        <v>0</v>
      </c>
      <c r="G38" s="224">
        <f>E38*9</f>
        <v>0</v>
      </c>
    </row>
    <row r="39" spans="1:8" ht="21" customHeight="1" x14ac:dyDescent="0.15">
      <c r="A39" s="1220" t="str">
        <f>'03月統合家計簿'!A39</f>
        <v>年内の出金予定項目明細を記してください</v>
      </c>
      <c r="B39" s="1220"/>
      <c r="C39" s="1220"/>
      <c r="D39" s="1224"/>
      <c r="E39" s="1225">
        <v>0</v>
      </c>
      <c r="F39" s="223">
        <f t="shared" ref="F39:F57" si="3">E39*12</f>
        <v>0</v>
      </c>
      <c r="G39" s="225">
        <f t="shared" ref="G39:G57" si="4">E39*9</f>
        <v>0</v>
      </c>
    </row>
    <row r="40" spans="1:8" ht="21" customHeight="1" x14ac:dyDescent="0.15">
      <c r="A40" s="1220" t="str">
        <f>'03月統合家計簿'!A40</f>
        <v>年内の出金予定項目明細を記してください</v>
      </c>
      <c r="B40" s="1220"/>
      <c r="C40" s="1220"/>
      <c r="D40" s="1224"/>
      <c r="E40" s="1225">
        <v>0</v>
      </c>
      <c r="F40" s="223">
        <f>E40*12</f>
        <v>0</v>
      </c>
      <c r="G40" s="225">
        <f>E40*9</f>
        <v>0</v>
      </c>
    </row>
    <row r="41" spans="1:8" ht="21" customHeight="1" x14ac:dyDescent="0.15">
      <c r="A41" s="1220" t="str">
        <f>'03月統合家計簿'!A41</f>
        <v>年内の出金予定項目明細を記してください</v>
      </c>
      <c r="B41" s="1220"/>
      <c r="C41" s="1220"/>
      <c r="D41" s="1224"/>
      <c r="E41" s="1225">
        <v>0</v>
      </c>
      <c r="F41" s="223">
        <f t="shared" si="3"/>
        <v>0</v>
      </c>
      <c r="G41" s="225">
        <f t="shared" si="4"/>
        <v>0</v>
      </c>
    </row>
    <row r="42" spans="1:8" ht="21" customHeight="1" x14ac:dyDescent="0.15">
      <c r="A42" s="1220" t="str">
        <f>'03月統合家計簿'!A42</f>
        <v>年内の出金予定項目明細を記してください</v>
      </c>
      <c r="B42" s="1226"/>
      <c r="C42" s="1226"/>
      <c r="D42" s="1227"/>
      <c r="E42" s="1225"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1220" t="str">
        <f>'03月統合家計簿'!A43</f>
        <v>年内の出金予定項目明細を記してください</v>
      </c>
      <c r="B43" s="1226"/>
      <c r="C43" s="1226"/>
      <c r="D43" s="1227"/>
      <c r="E43" s="1225">
        <v>0</v>
      </c>
      <c r="F43" s="223">
        <f>E43*12</f>
        <v>0</v>
      </c>
      <c r="G43" s="225">
        <f>E43*9</f>
        <v>0</v>
      </c>
    </row>
    <row r="44" spans="1:8" ht="21" customHeight="1" x14ac:dyDescent="0.15">
      <c r="A44" s="1220" t="str">
        <f>'03月統合家計簿'!A44</f>
        <v>年内の出金予定項目明細を記してください</v>
      </c>
      <c r="B44" s="1226"/>
      <c r="C44" s="1226"/>
      <c r="D44" s="1227"/>
      <c r="E44" s="1225"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1220" t="str">
        <f>'03月統合家計簿'!A45</f>
        <v>年内の出金予定項目明細を記してください</v>
      </c>
      <c r="B45" s="1226"/>
      <c r="C45" s="1226"/>
      <c r="D45" s="1227"/>
      <c r="E45" s="1225"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1220" t="str">
        <f>'03月統合家計簿'!A46</f>
        <v>年内の出金予定項目明細を記してください</v>
      </c>
      <c r="B46" s="1226"/>
      <c r="C46" s="1226"/>
      <c r="D46" s="1226"/>
      <c r="E46" s="1228"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1220" t="str">
        <f>'03月統合家計簿'!A47</f>
        <v>年内の出金予定項目明細を記してください</v>
      </c>
      <c r="B47" s="1226"/>
      <c r="C47" s="1226"/>
      <c r="D47" s="1226"/>
      <c r="E47" s="1229"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1220" t="str">
        <f>'03月統合家計簿'!A48</f>
        <v>年内の出金予定項目明細を記してください</v>
      </c>
      <c r="B48" s="1226"/>
      <c r="C48" s="1226"/>
      <c r="D48" s="1226"/>
      <c r="E48" s="1229"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1220" t="str">
        <f>'03月統合家計簿'!A49</f>
        <v>年内の出金予定項目明細を記してください</v>
      </c>
      <c r="B49" s="1226"/>
      <c r="C49" s="1226"/>
      <c r="D49" s="1226"/>
      <c r="E49" s="1229"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1220" t="str">
        <f>'03月統合家計簿'!A50</f>
        <v>年内の出金予定項目明細を記してください</v>
      </c>
      <c r="B50" s="1226"/>
      <c r="C50" s="1226"/>
      <c r="D50" s="1226"/>
      <c r="E50" s="1229"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1220" t="str">
        <f>'03月統合家計簿'!A51</f>
        <v>年内の出金予定項目明細を記してください</v>
      </c>
      <c r="B51" s="1226"/>
      <c r="C51" s="1226"/>
      <c r="D51" s="1226"/>
      <c r="E51" s="1229"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1220" t="str">
        <f>'03月統合家計簿'!A52</f>
        <v>年内の出金予定項目明細を記してください</v>
      </c>
      <c r="B52" s="1226"/>
      <c r="C52" s="1226"/>
      <c r="D52" s="1226"/>
      <c r="E52" s="1229"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1220" t="str">
        <f>'03月統合家計簿'!A53</f>
        <v>年内の出金予定項目明細を記してください</v>
      </c>
      <c r="B53" s="1226"/>
      <c r="C53" s="1226"/>
      <c r="D53" s="1226"/>
      <c r="E53" s="1229"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1220" t="str">
        <f>'03月統合家計簿'!A54</f>
        <v>年内の出金予定項目明細を記してください</v>
      </c>
      <c r="B54" s="1226"/>
      <c r="C54" s="1226"/>
      <c r="D54" s="1227"/>
      <c r="E54" s="1225"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1220" t="str">
        <f>'03月統合家計簿'!A55</f>
        <v>年内の出金予定項目明細を記してください</v>
      </c>
      <c r="B55" s="1226"/>
      <c r="C55" s="1226"/>
      <c r="D55" s="1227"/>
      <c r="E55" s="1225"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1220" t="str">
        <f>'03月統合家計簿'!A56</f>
        <v>年内の出金予定項目明細を記してください</v>
      </c>
      <c r="B56" s="1226"/>
      <c r="C56" s="1226"/>
      <c r="D56" s="1227"/>
      <c r="E56" s="1225"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1226" t="str">
        <f>'03月統合家計簿'!A57</f>
        <v>年内の出金予定項目明細を記してください</v>
      </c>
      <c r="B57" s="1230"/>
      <c r="C57" s="1230"/>
      <c r="D57" s="1231"/>
      <c r="E57" s="1225">
        <v>0</v>
      </c>
      <c r="F57" s="227">
        <f t="shared" si="3"/>
        <v>0</v>
      </c>
      <c r="G57" s="294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  <row r="77" ht="36" customHeight="1" x14ac:dyDescent="0.4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0866141732283472" right="0.36" top="0.53" bottom="0.32" header="0.31496062992125984" footer="0.19"/>
  <pageSetup paperSize="9" scale="6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5953-C686-4BEC-89DC-FEB420F39711}">
  <sheetPr codeName="Sheet14">
    <tabColor rgb="FF92D050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240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83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'04月統合家計簿'!A7</f>
        <v>○○銀行　１</v>
      </c>
      <c r="B5" s="182">
        <f>'03月銀行口座入出金表'!L5</f>
        <v>0</v>
      </c>
      <c r="C5" s="1077">
        <f>'04月カード利用明細表'!B14</f>
        <v>0</v>
      </c>
      <c r="D5" s="1235" t="s">
        <v>50</v>
      </c>
      <c r="E5" s="1236"/>
      <c r="F5" s="1237"/>
      <c r="G5" s="1238"/>
      <c r="H5" s="1239"/>
      <c r="I5" s="1240"/>
      <c r="J5" s="1238"/>
      <c r="K5" s="1239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1232"/>
      <c r="D6" s="1241"/>
      <c r="E6" s="1236"/>
      <c r="F6" s="1242"/>
      <c r="G6" s="1243"/>
      <c r="H6" s="1244"/>
      <c r="I6" s="1245"/>
      <c r="J6" s="1243"/>
      <c r="K6" s="1244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1233"/>
      <c r="D7" s="1241"/>
      <c r="E7" s="1246"/>
      <c r="F7" s="1242"/>
      <c r="G7" s="1243"/>
      <c r="H7" s="1244"/>
      <c r="I7" s="1245"/>
      <c r="J7" s="1243"/>
      <c r="K7" s="1244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1233"/>
      <c r="D8" s="1241"/>
      <c r="E8" s="1246"/>
      <c r="F8" s="1242"/>
      <c r="G8" s="1243"/>
      <c r="H8" s="1244"/>
      <c r="I8" s="1245"/>
      <c r="J8" s="1243"/>
      <c r="K8" s="1244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1234"/>
      <c r="D9" s="1247"/>
      <c r="E9" s="1248"/>
      <c r="F9" s="1249"/>
      <c r="G9" s="1250"/>
      <c r="H9" s="1251"/>
      <c r="I9" s="1249"/>
      <c r="J9" s="1250"/>
      <c r="K9" s="1251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'04月統合家計簿'!A8</f>
        <v>○○銀行　２</v>
      </c>
      <c r="B10" s="530">
        <f>'03月銀行口座入出金表'!L10</f>
        <v>0</v>
      </c>
      <c r="C10" s="57">
        <f>'04月カード利用明細表'!B26</f>
        <v>0</v>
      </c>
      <c r="D10" s="1235" t="s">
        <v>51</v>
      </c>
      <c r="E10" s="1252"/>
      <c r="F10" s="1237"/>
      <c r="G10" s="1253"/>
      <c r="H10" s="1244"/>
      <c r="I10" s="1254"/>
      <c r="J10" s="1253"/>
      <c r="K10" s="1255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1233"/>
      <c r="D11" s="1241"/>
      <c r="E11" s="1246"/>
      <c r="F11" s="1242"/>
      <c r="G11" s="1243"/>
      <c r="H11" s="1244"/>
      <c r="I11" s="1245"/>
      <c r="J11" s="1243"/>
      <c r="K11" s="1244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1233"/>
      <c r="D12" s="1241"/>
      <c r="E12" s="1246"/>
      <c r="F12" s="1242"/>
      <c r="G12" s="1243"/>
      <c r="H12" s="1244"/>
      <c r="I12" s="1245"/>
      <c r="J12" s="1243"/>
      <c r="K12" s="1244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1233"/>
      <c r="D13" s="1241"/>
      <c r="E13" s="1246"/>
      <c r="F13" s="1242"/>
      <c r="G13" s="1243"/>
      <c r="H13" s="1244"/>
      <c r="I13" s="1245"/>
      <c r="J13" s="1243"/>
      <c r="K13" s="1244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1234"/>
      <c r="D14" s="1247"/>
      <c r="E14" s="1248"/>
      <c r="F14" s="1249"/>
      <c r="G14" s="1250"/>
      <c r="H14" s="1251"/>
      <c r="I14" s="1249"/>
      <c r="J14" s="1250"/>
      <c r="K14" s="1251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'04月統合家計簿'!A9</f>
        <v>○○銀行　３</v>
      </c>
      <c r="B15" s="530">
        <f>'03月銀行口座入出金表'!L15</f>
        <v>0</v>
      </c>
      <c r="C15" s="57">
        <f>'04月カード利用明細表'!B38</f>
        <v>0</v>
      </c>
      <c r="D15" s="1235" t="s">
        <v>52</v>
      </c>
      <c r="E15" s="1236"/>
      <c r="F15" s="1237"/>
      <c r="G15" s="1253"/>
      <c r="H15" s="1244"/>
      <c r="I15" s="1254"/>
      <c r="J15" s="1253"/>
      <c r="K15" s="1255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1233"/>
      <c r="D16" s="1241"/>
      <c r="E16" s="1246"/>
      <c r="F16" s="1242"/>
      <c r="G16" s="1243"/>
      <c r="H16" s="1244"/>
      <c r="I16" s="1245"/>
      <c r="J16" s="1243"/>
      <c r="K16" s="1244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1233"/>
      <c r="D17" s="1241"/>
      <c r="E17" s="1246"/>
      <c r="F17" s="1242"/>
      <c r="G17" s="1243"/>
      <c r="H17" s="1244"/>
      <c r="I17" s="1245"/>
      <c r="J17" s="1243"/>
      <c r="K17" s="1244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1233"/>
      <c r="D18" s="1241"/>
      <c r="E18" s="1246"/>
      <c r="F18" s="1242"/>
      <c r="G18" s="1243"/>
      <c r="H18" s="1244"/>
      <c r="I18" s="1245"/>
      <c r="J18" s="1243"/>
      <c r="K18" s="1244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188"/>
      <c r="C19" s="1234"/>
      <c r="D19" s="1247"/>
      <c r="E19" s="1248"/>
      <c r="F19" s="1249"/>
      <c r="G19" s="1250"/>
      <c r="H19" s="1251"/>
      <c r="I19" s="1249"/>
      <c r="J19" s="1250"/>
      <c r="K19" s="1251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'04月統合家計簿'!A10</f>
        <v>○○銀行　４</v>
      </c>
      <c r="B20" s="530">
        <f>'03月銀行口座入出金表'!L20</f>
        <v>0</v>
      </c>
      <c r="C20" s="57">
        <f>'04月カード利用明細表'!B50</f>
        <v>0</v>
      </c>
      <c r="D20" s="1235" t="s">
        <v>53</v>
      </c>
      <c r="E20" s="1252"/>
      <c r="F20" s="1237"/>
      <c r="G20" s="1253"/>
      <c r="H20" s="1244"/>
      <c r="I20" s="1254"/>
      <c r="J20" s="1253"/>
      <c r="K20" s="1255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1233"/>
      <c r="D21" s="1241"/>
      <c r="E21" s="1246"/>
      <c r="F21" s="1242"/>
      <c r="G21" s="1243"/>
      <c r="H21" s="1244"/>
      <c r="I21" s="1245"/>
      <c r="J21" s="1243"/>
      <c r="K21" s="1244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1233"/>
      <c r="D22" s="1241"/>
      <c r="E22" s="1246"/>
      <c r="F22" s="1242"/>
      <c r="G22" s="1243"/>
      <c r="H22" s="1244"/>
      <c r="I22" s="1245"/>
      <c r="J22" s="1243"/>
      <c r="K22" s="1244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1233"/>
      <c r="D23" s="1241"/>
      <c r="E23" s="1246"/>
      <c r="F23" s="1242"/>
      <c r="G23" s="1243"/>
      <c r="H23" s="1244"/>
      <c r="I23" s="1245"/>
      <c r="J23" s="1243"/>
      <c r="K23" s="1244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188"/>
      <c r="C24" s="1234"/>
      <c r="D24" s="1256"/>
      <c r="E24" s="1248"/>
      <c r="F24" s="1249"/>
      <c r="G24" s="1250"/>
      <c r="H24" s="1251"/>
      <c r="I24" s="1249"/>
      <c r="J24" s="1250"/>
      <c r="K24" s="1251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'04月統合家計簿'!A11</f>
        <v>○○銀行　５</v>
      </c>
      <c r="B25" s="530">
        <f>'03月銀行口座入出金表'!L25</f>
        <v>0</v>
      </c>
      <c r="C25" s="57">
        <f>'04月カード利用明細表'!B62</f>
        <v>0</v>
      </c>
      <c r="D25" s="1235" t="s">
        <v>54</v>
      </c>
      <c r="E25" s="1236"/>
      <c r="F25" s="1237"/>
      <c r="G25" s="1253"/>
      <c r="H25" s="1244"/>
      <c r="I25" s="1254"/>
      <c r="J25" s="1253"/>
      <c r="K25" s="1255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1233"/>
      <c r="D26" s="1241"/>
      <c r="E26" s="1246"/>
      <c r="F26" s="1242"/>
      <c r="G26" s="1243"/>
      <c r="H26" s="1244"/>
      <c r="I26" s="1245"/>
      <c r="J26" s="1243"/>
      <c r="K26" s="1244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1233"/>
      <c r="D27" s="1241"/>
      <c r="E27" s="1246"/>
      <c r="F27" s="1242"/>
      <c r="G27" s="1243"/>
      <c r="H27" s="1244"/>
      <c r="I27" s="1245"/>
      <c r="J27" s="1243"/>
      <c r="K27" s="1244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1233"/>
      <c r="D28" s="1241"/>
      <c r="E28" s="1246"/>
      <c r="F28" s="1242"/>
      <c r="G28" s="1243"/>
      <c r="H28" s="1244"/>
      <c r="I28" s="1245"/>
      <c r="J28" s="1243"/>
      <c r="K28" s="1244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188"/>
      <c r="C29" s="1234"/>
      <c r="D29" s="1256"/>
      <c r="E29" s="1248"/>
      <c r="F29" s="1249"/>
      <c r="G29" s="1250"/>
      <c r="H29" s="1251"/>
      <c r="I29" s="1249"/>
      <c r="J29" s="1250"/>
      <c r="K29" s="1251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'04月統合家計簿'!A12</f>
        <v>○○銀行　６</v>
      </c>
      <c r="B30" s="530">
        <f>'03月銀行口座入出金表'!L30</f>
        <v>0</v>
      </c>
      <c r="C30" s="57">
        <f>'04月カード利用明細表'!B74</f>
        <v>0</v>
      </c>
      <c r="D30" s="1235" t="s">
        <v>55</v>
      </c>
      <c r="E30" s="1236"/>
      <c r="F30" s="1237"/>
      <c r="G30" s="1253"/>
      <c r="H30" s="1239"/>
      <c r="I30" s="1254"/>
      <c r="J30" s="1253"/>
      <c r="K30" s="1255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1233"/>
      <c r="D31" s="1257"/>
      <c r="E31" s="1246"/>
      <c r="F31" s="1242"/>
      <c r="G31" s="1243"/>
      <c r="H31" s="1244"/>
      <c r="I31" s="1245"/>
      <c r="J31" s="1243"/>
      <c r="K31" s="1244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1233"/>
      <c r="D32" s="1241"/>
      <c r="E32" s="1246"/>
      <c r="F32" s="1242"/>
      <c r="G32" s="1243"/>
      <c r="H32" s="1244"/>
      <c r="I32" s="1245"/>
      <c r="J32" s="1243"/>
      <c r="K32" s="1244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1233"/>
      <c r="D33" s="1241"/>
      <c r="E33" s="1246"/>
      <c r="F33" s="1242"/>
      <c r="G33" s="1243"/>
      <c r="H33" s="1244"/>
      <c r="I33" s="1245"/>
      <c r="J33" s="1243"/>
      <c r="K33" s="1244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188"/>
      <c r="C34" s="1234"/>
      <c r="D34" s="1247"/>
      <c r="E34" s="1248"/>
      <c r="F34" s="1249"/>
      <c r="G34" s="1250"/>
      <c r="H34" s="1251"/>
      <c r="I34" s="1249"/>
      <c r="J34" s="1250"/>
      <c r="K34" s="1251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'04月統合家計簿'!A13</f>
        <v>○○銀行　７</v>
      </c>
      <c r="B35" s="530">
        <f>'03月銀行口座入出金表'!L35</f>
        <v>0</v>
      </c>
      <c r="C35" s="57">
        <f>'04月カード利用明細表'!B86</f>
        <v>0</v>
      </c>
      <c r="D35" s="1235" t="s">
        <v>56</v>
      </c>
      <c r="E35" s="1252"/>
      <c r="F35" s="1237"/>
      <c r="G35" s="1253"/>
      <c r="H35" s="1239"/>
      <c r="I35" s="1254"/>
      <c r="J35" s="1253"/>
      <c r="K35" s="1255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1233"/>
      <c r="D36" s="1258"/>
      <c r="E36" s="1246"/>
      <c r="F36" s="1242"/>
      <c r="G36" s="1243"/>
      <c r="H36" s="1244"/>
      <c r="I36" s="1245"/>
      <c r="J36" s="1243"/>
      <c r="K36" s="1244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1233"/>
      <c r="D37" s="1241"/>
      <c r="E37" s="1246"/>
      <c r="F37" s="1242"/>
      <c r="G37" s="1243"/>
      <c r="H37" s="1244"/>
      <c r="I37" s="1245"/>
      <c r="J37" s="1243"/>
      <c r="K37" s="1244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1233"/>
      <c r="D38" s="1241"/>
      <c r="E38" s="1246"/>
      <c r="F38" s="1242"/>
      <c r="G38" s="1243"/>
      <c r="H38" s="1244"/>
      <c r="I38" s="1245"/>
      <c r="J38" s="1243"/>
      <c r="K38" s="1244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188"/>
      <c r="C39" s="1234"/>
      <c r="D39" s="1247"/>
      <c r="E39" s="1248"/>
      <c r="F39" s="1249"/>
      <c r="G39" s="1250"/>
      <c r="H39" s="1251"/>
      <c r="I39" s="1249"/>
      <c r="J39" s="1250"/>
      <c r="K39" s="1251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'04月統合家計簿'!A14</f>
        <v>○○銀行　８</v>
      </c>
      <c r="B40" s="530">
        <f>'03月銀行口座入出金表'!L40</f>
        <v>0</v>
      </c>
      <c r="C40" s="57">
        <f>'04月カード利用明細表'!B98</f>
        <v>0</v>
      </c>
      <c r="D40" s="1235" t="s">
        <v>223</v>
      </c>
      <c r="E40" s="1252"/>
      <c r="F40" s="1237"/>
      <c r="G40" s="1253"/>
      <c r="H40" s="1244"/>
      <c r="I40" s="1254"/>
      <c r="J40" s="1253"/>
      <c r="K40" s="1255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1233"/>
      <c r="D41" s="1258"/>
      <c r="E41" s="1246"/>
      <c r="F41" s="1242"/>
      <c r="G41" s="1243"/>
      <c r="H41" s="1244"/>
      <c r="I41" s="1245"/>
      <c r="J41" s="1243"/>
      <c r="K41" s="1244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1233"/>
      <c r="D42" s="1241"/>
      <c r="E42" s="1246"/>
      <c r="F42" s="1242"/>
      <c r="G42" s="1243"/>
      <c r="H42" s="1244"/>
      <c r="I42" s="1245"/>
      <c r="J42" s="1243"/>
      <c r="K42" s="1244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1233"/>
      <c r="D43" s="1241"/>
      <c r="E43" s="1246"/>
      <c r="F43" s="1242"/>
      <c r="G43" s="1243"/>
      <c r="H43" s="1244"/>
      <c r="I43" s="1245"/>
      <c r="J43" s="1243"/>
      <c r="K43" s="1244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188"/>
      <c r="C44" s="1234"/>
      <c r="D44" s="1247"/>
      <c r="E44" s="1248"/>
      <c r="F44" s="1249"/>
      <c r="G44" s="1250"/>
      <c r="H44" s="1251"/>
      <c r="I44" s="1249"/>
      <c r="J44" s="1250"/>
      <c r="K44" s="1251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'04月統合家計簿'!A15</f>
        <v>○○銀行　９</v>
      </c>
      <c r="B45" s="530">
        <f>'03月銀行口座入出金表'!L45</f>
        <v>0</v>
      </c>
      <c r="C45" s="57">
        <f>'04月カード利用明細表'!B110</f>
        <v>0</v>
      </c>
      <c r="D45" s="1235" t="s">
        <v>224</v>
      </c>
      <c r="E45" s="1252"/>
      <c r="F45" s="1237"/>
      <c r="G45" s="1253"/>
      <c r="H45" s="1244"/>
      <c r="I45" s="1254"/>
      <c r="J45" s="1253"/>
      <c r="K45" s="1255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1233"/>
      <c r="D46" s="1241"/>
      <c r="E46" s="1246"/>
      <c r="F46" s="1242"/>
      <c r="G46" s="1243"/>
      <c r="H46" s="1244"/>
      <c r="I46" s="1245"/>
      <c r="J46" s="1243"/>
      <c r="K46" s="1244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1233"/>
      <c r="D47" s="1241"/>
      <c r="E47" s="1246"/>
      <c r="F47" s="1242"/>
      <c r="G47" s="1243"/>
      <c r="H47" s="1244"/>
      <c r="I47" s="1245"/>
      <c r="J47" s="1243"/>
      <c r="K47" s="1244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1233"/>
      <c r="D48" s="1241"/>
      <c r="E48" s="1246"/>
      <c r="F48" s="1242"/>
      <c r="G48" s="1243"/>
      <c r="H48" s="1244"/>
      <c r="I48" s="1245"/>
      <c r="J48" s="1243"/>
      <c r="K48" s="1244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188"/>
      <c r="C49" s="1234"/>
      <c r="D49" s="1256"/>
      <c r="E49" s="1248"/>
      <c r="F49" s="1249"/>
      <c r="G49" s="1250"/>
      <c r="H49" s="1251"/>
      <c r="I49" s="1249"/>
      <c r="J49" s="1250"/>
      <c r="K49" s="1251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'04月統合家計簿'!A16</f>
        <v>○○銀行　１０</v>
      </c>
      <c r="B50" s="530">
        <f>'03月銀行口座入出金表'!L50</f>
        <v>0</v>
      </c>
      <c r="C50" s="57">
        <f>'04月カード利用明細表'!B122</f>
        <v>0</v>
      </c>
      <c r="D50" s="1235" t="s">
        <v>225</v>
      </c>
      <c r="E50" s="1236"/>
      <c r="F50" s="1237"/>
      <c r="G50" s="1253"/>
      <c r="H50" s="1244"/>
      <c r="I50" s="1254"/>
      <c r="J50" s="1253"/>
      <c r="K50" s="1255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1233"/>
      <c r="D51" s="1241"/>
      <c r="E51" s="1246"/>
      <c r="F51" s="1242"/>
      <c r="G51" s="1243"/>
      <c r="H51" s="1244"/>
      <c r="I51" s="1245"/>
      <c r="J51" s="1243"/>
      <c r="K51" s="1244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1233"/>
      <c r="D52" s="1241"/>
      <c r="E52" s="1246"/>
      <c r="F52" s="1242"/>
      <c r="G52" s="1243"/>
      <c r="H52" s="1244"/>
      <c r="I52" s="1245"/>
      <c r="J52" s="1243"/>
      <c r="K52" s="1244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1233"/>
      <c r="D53" s="1241"/>
      <c r="E53" s="1246"/>
      <c r="F53" s="1242"/>
      <c r="G53" s="1243"/>
      <c r="H53" s="1244"/>
      <c r="I53" s="1245"/>
      <c r="J53" s="1243"/>
      <c r="K53" s="1244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1234"/>
      <c r="D54" s="1256"/>
      <c r="E54" s="1248"/>
      <c r="F54" s="1249"/>
      <c r="G54" s="1250"/>
      <c r="H54" s="1251"/>
      <c r="I54" s="1249"/>
      <c r="J54" s="1250"/>
      <c r="K54" s="1251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'03月現金入出金表'!G37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'04月現金入出金表'!G37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2:L2"/>
    <mergeCell ref="A1:L1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93F8-BBD8-48AB-91CF-40D18C80631E}">
  <sheetPr codeName="Sheet15">
    <tabColor rgb="FF92D050"/>
  </sheetPr>
  <dimension ref="A1:G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80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190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25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1259"/>
      <c r="B7" s="1260"/>
      <c r="C7" s="1261"/>
    </row>
    <row r="8" spans="1:3" ht="21" customHeight="1" x14ac:dyDescent="0.4">
      <c r="A8" s="1262"/>
      <c r="B8" s="1263"/>
      <c r="C8" s="1264"/>
    </row>
    <row r="9" spans="1:3" ht="21" customHeight="1" x14ac:dyDescent="0.4">
      <c r="A9" s="1262"/>
      <c r="B9" s="1263"/>
      <c r="C9" s="1264"/>
    </row>
    <row r="10" spans="1:3" ht="21" customHeight="1" x14ac:dyDescent="0.4">
      <c r="A10" s="1262"/>
      <c r="B10" s="1263"/>
      <c r="C10" s="1265"/>
    </row>
    <row r="11" spans="1:3" ht="21" customHeight="1" x14ac:dyDescent="0.4">
      <c r="A11" s="1262"/>
      <c r="B11" s="1263"/>
      <c r="C11" s="1265"/>
    </row>
    <row r="12" spans="1:3" ht="21" customHeight="1" x14ac:dyDescent="0.4">
      <c r="A12" s="1262"/>
      <c r="B12" s="1263"/>
      <c r="C12" s="1265"/>
    </row>
    <row r="13" spans="1:3" ht="21" customHeight="1" x14ac:dyDescent="0.4">
      <c r="A13" s="1266"/>
      <c r="B13" s="1267"/>
      <c r="C13" s="1268"/>
    </row>
    <row r="14" spans="1:3" ht="21" customHeight="1" x14ac:dyDescent="0.4">
      <c r="A14" s="132" t="s">
        <v>81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7" s="127" customFormat="1" ht="18" customHeight="1" x14ac:dyDescent="0.15">
      <c r="A17" s="925" t="str">
        <f>'03月カード利用明細表'!A17</f>
        <v>前々月１６日～前月１５日までの使用分 　　今月10日支払</v>
      </c>
      <c r="B17" s="956"/>
      <c r="C17" s="956"/>
    </row>
    <row r="18" spans="1:7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7" ht="21" customHeight="1" x14ac:dyDescent="0.4">
      <c r="A19" s="1259"/>
      <c r="B19" s="1260"/>
      <c r="C19" s="1261"/>
    </row>
    <row r="20" spans="1:7" ht="21" customHeight="1" x14ac:dyDescent="0.4">
      <c r="A20" s="1262"/>
      <c r="B20" s="1263"/>
      <c r="C20" s="1264"/>
      <c r="G20" s="329"/>
    </row>
    <row r="21" spans="1:7" ht="21" customHeight="1" x14ac:dyDescent="0.4">
      <c r="A21" s="1262"/>
      <c r="B21" s="1263"/>
      <c r="C21" s="1264"/>
    </row>
    <row r="22" spans="1:7" ht="21" customHeight="1" x14ac:dyDescent="0.4">
      <c r="A22" s="1262"/>
      <c r="B22" s="1263"/>
      <c r="C22" s="1265"/>
    </row>
    <row r="23" spans="1:7" ht="21" customHeight="1" x14ac:dyDescent="0.4">
      <c r="A23" s="1262"/>
      <c r="B23" s="1263"/>
      <c r="C23" s="1265"/>
    </row>
    <row r="24" spans="1:7" ht="21" customHeight="1" x14ac:dyDescent="0.4">
      <c r="A24" s="1262"/>
      <c r="B24" s="1263"/>
      <c r="C24" s="1265"/>
    </row>
    <row r="25" spans="1:7" ht="21" customHeight="1" x14ac:dyDescent="0.4">
      <c r="A25" s="1266"/>
      <c r="B25" s="1267"/>
      <c r="C25" s="1268"/>
    </row>
    <row r="26" spans="1:7" ht="21" customHeight="1" x14ac:dyDescent="0.4">
      <c r="A26" s="132" t="s">
        <v>81</v>
      </c>
      <c r="B26" s="133">
        <f>SUM(B19:B25)</f>
        <v>0</v>
      </c>
      <c r="C26" s="134"/>
    </row>
    <row r="27" spans="1:7" ht="16.5" customHeight="1" x14ac:dyDescent="0.4"/>
    <row r="28" spans="1:7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7" s="127" customFormat="1" ht="18" customHeight="1" x14ac:dyDescent="0.15">
      <c r="A29" s="925" t="str">
        <f>'03月カード利用明細表'!A29</f>
        <v>前々月１６日～前月１５日までの使用分 　　今月10日支払</v>
      </c>
      <c r="B29" s="956"/>
      <c r="C29" s="956"/>
    </row>
    <row r="30" spans="1:7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7" ht="21" customHeight="1" x14ac:dyDescent="0.4">
      <c r="A31" s="1259"/>
      <c r="B31" s="1260"/>
      <c r="C31" s="1261"/>
    </row>
    <row r="32" spans="1:7" ht="21" customHeight="1" x14ac:dyDescent="0.4">
      <c r="A32" s="1262"/>
      <c r="B32" s="1263"/>
      <c r="C32" s="1264"/>
    </row>
    <row r="33" spans="1:3" ht="21" customHeight="1" x14ac:dyDescent="0.4">
      <c r="A33" s="1262"/>
      <c r="B33" s="1263"/>
      <c r="C33" s="1264"/>
    </row>
    <row r="34" spans="1:3" ht="21" customHeight="1" x14ac:dyDescent="0.4">
      <c r="A34" s="1262"/>
      <c r="B34" s="1263"/>
      <c r="C34" s="1265"/>
    </row>
    <row r="35" spans="1:3" ht="21" customHeight="1" x14ac:dyDescent="0.4">
      <c r="A35" s="1262"/>
      <c r="B35" s="1263"/>
      <c r="C35" s="1265"/>
    </row>
    <row r="36" spans="1:3" ht="21" customHeight="1" x14ac:dyDescent="0.4">
      <c r="A36" s="1262"/>
      <c r="B36" s="1263"/>
      <c r="C36" s="1265"/>
    </row>
    <row r="37" spans="1:3" ht="21" customHeight="1" x14ac:dyDescent="0.4">
      <c r="A37" s="1266"/>
      <c r="B37" s="1267"/>
      <c r="C37" s="1268"/>
    </row>
    <row r="38" spans="1:3" ht="21" customHeight="1" x14ac:dyDescent="0.4">
      <c r="A38" s="132" t="s">
        <v>81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25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1259"/>
      <c r="B43" s="1260"/>
      <c r="C43" s="1261"/>
    </row>
    <row r="44" spans="1:3" ht="21" customHeight="1" x14ac:dyDescent="0.4">
      <c r="A44" s="1262"/>
      <c r="B44" s="1263"/>
      <c r="C44" s="1264"/>
    </row>
    <row r="45" spans="1:3" ht="21" customHeight="1" x14ac:dyDescent="0.4">
      <c r="A45" s="1262"/>
      <c r="B45" s="1263"/>
      <c r="C45" s="1264"/>
    </row>
    <row r="46" spans="1:3" ht="21" customHeight="1" x14ac:dyDescent="0.4">
      <c r="A46" s="1262"/>
      <c r="B46" s="1263"/>
      <c r="C46" s="1265"/>
    </row>
    <row r="47" spans="1:3" ht="21" customHeight="1" x14ac:dyDescent="0.4">
      <c r="A47" s="1262"/>
      <c r="B47" s="1263"/>
      <c r="C47" s="1265"/>
    </row>
    <row r="48" spans="1:3" ht="21" customHeight="1" x14ac:dyDescent="0.4">
      <c r="A48" s="1262"/>
      <c r="B48" s="1263"/>
      <c r="C48" s="1265"/>
    </row>
    <row r="49" spans="1:3" ht="21" customHeight="1" x14ac:dyDescent="0.4">
      <c r="A49" s="1266"/>
      <c r="B49" s="1267"/>
      <c r="C49" s="1268"/>
    </row>
    <row r="50" spans="1:3" ht="21" customHeight="1" x14ac:dyDescent="0.4">
      <c r="A50" s="132" t="s">
        <v>81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25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1259"/>
      <c r="B55" s="1260"/>
      <c r="C55" s="1261"/>
    </row>
    <row r="56" spans="1:3" ht="21" customHeight="1" x14ac:dyDescent="0.4">
      <c r="A56" s="1262"/>
      <c r="B56" s="1263"/>
      <c r="C56" s="1264"/>
    </row>
    <row r="57" spans="1:3" ht="21" customHeight="1" x14ac:dyDescent="0.4">
      <c r="A57" s="1262"/>
      <c r="B57" s="1263"/>
      <c r="C57" s="1264"/>
    </row>
    <row r="58" spans="1:3" ht="21" customHeight="1" x14ac:dyDescent="0.4">
      <c r="A58" s="1262"/>
      <c r="B58" s="1263"/>
      <c r="C58" s="1265"/>
    </row>
    <row r="59" spans="1:3" ht="21" customHeight="1" x14ac:dyDescent="0.4">
      <c r="A59" s="1262"/>
      <c r="B59" s="1263"/>
      <c r="C59" s="1265"/>
    </row>
    <row r="60" spans="1:3" ht="21" customHeight="1" x14ac:dyDescent="0.4">
      <c r="A60" s="1262"/>
      <c r="B60" s="1263"/>
      <c r="C60" s="1265"/>
    </row>
    <row r="61" spans="1:3" ht="21" customHeight="1" x14ac:dyDescent="0.4">
      <c r="A61" s="1266"/>
      <c r="B61" s="1267"/>
      <c r="C61" s="1268"/>
    </row>
    <row r="62" spans="1:3" ht="21" customHeight="1" x14ac:dyDescent="0.4">
      <c r="A62" s="132" t="s">
        <v>81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25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1259"/>
      <c r="B67" s="1260"/>
      <c r="C67" s="1261"/>
    </row>
    <row r="68" spans="1:3" ht="21" customHeight="1" x14ac:dyDescent="0.4">
      <c r="A68" s="1262"/>
      <c r="B68" s="1263"/>
      <c r="C68" s="1264"/>
    </row>
    <row r="69" spans="1:3" ht="21" customHeight="1" x14ac:dyDescent="0.4">
      <c r="A69" s="1262"/>
      <c r="B69" s="1263"/>
      <c r="C69" s="1264"/>
    </row>
    <row r="70" spans="1:3" ht="21" customHeight="1" x14ac:dyDescent="0.4">
      <c r="A70" s="1262"/>
      <c r="B70" s="1263"/>
      <c r="C70" s="1265"/>
    </row>
    <row r="71" spans="1:3" ht="21" customHeight="1" x14ac:dyDescent="0.4">
      <c r="A71" s="1262"/>
      <c r="B71" s="1263"/>
      <c r="C71" s="1265"/>
    </row>
    <row r="72" spans="1:3" ht="21" customHeight="1" x14ac:dyDescent="0.4">
      <c r="A72" s="1262"/>
      <c r="B72" s="1263"/>
      <c r="C72" s="1265"/>
    </row>
    <row r="73" spans="1:3" ht="21" customHeight="1" x14ac:dyDescent="0.4">
      <c r="A73" s="1266"/>
      <c r="B73" s="1267"/>
      <c r="C73" s="1268"/>
    </row>
    <row r="74" spans="1:3" ht="21" customHeight="1" x14ac:dyDescent="0.4">
      <c r="A74" s="132" t="s">
        <v>81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25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1259"/>
      <c r="B79" s="1260"/>
      <c r="C79" s="1261"/>
    </row>
    <row r="80" spans="1:3" ht="21" customHeight="1" x14ac:dyDescent="0.4">
      <c r="A80" s="1262"/>
      <c r="B80" s="1263"/>
      <c r="C80" s="1264"/>
    </row>
    <row r="81" spans="1:3" ht="21" customHeight="1" x14ac:dyDescent="0.4">
      <c r="A81" s="1262"/>
      <c r="B81" s="1263"/>
      <c r="C81" s="1264"/>
    </row>
    <row r="82" spans="1:3" ht="21" customHeight="1" x14ac:dyDescent="0.4">
      <c r="A82" s="1262"/>
      <c r="B82" s="1263"/>
      <c r="C82" s="1265"/>
    </row>
    <row r="83" spans="1:3" ht="21" customHeight="1" x14ac:dyDescent="0.4">
      <c r="A83" s="1262"/>
      <c r="B83" s="1263"/>
      <c r="C83" s="1265"/>
    </row>
    <row r="84" spans="1:3" ht="21" customHeight="1" x14ac:dyDescent="0.4">
      <c r="A84" s="1262"/>
      <c r="B84" s="1263"/>
      <c r="C84" s="1265"/>
    </row>
    <row r="85" spans="1:3" ht="21" customHeight="1" x14ac:dyDescent="0.4">
      <c r="A85" s="1266"/>
      <c r="B85" s="1267"/>
      <c r="C85" s="1268"/>
    </row>
    <row r="86" spans="1:3" ht="21" customHeight="1" x14ac:dyDescent="0.4">
      <c r="A86" s="132" t="s">
        <v>81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25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1259"/>
      <c r="B91" s="1260"/>
      <c r="C91" s="1261"/>
    </row>
    <row r="92" spans="1:3" ht="21" customHeight="1" x14ac:dyDescent="0.4">
      <c r="A92" s="1262"/>
      <c r="B92" s="1263"/>
      <c r="C92" s="1264"/>
    </row>
    <row r="93" spans="1:3" ht="21" customHeight="1" x14ac:dyDescent="0.4">
      <c r="A93" s="1262"/>
      <c r="B93" s="1263"/>
      <c r="C93" s="1264"/>
    </row>
    <row r="94" spans="1:3" ht="21" customHeight="1" x14ac:dyDescent="0.4">
      <c r="A94" s="1262"/>
      <c r="B94" s="1263"/>
      <c r="C94" s="1265"/>
    </row>
    <row r="95" spans="1:3" ht="21" customHeight="1" x14ac:dyDescent="0.4">
      <c r="A95" s="1262"/>
      <c r="B95" s="1263"/>
      <c r="C95" s="1265"/>
    </row>
    <row r="96" spans="1:3" ht="21" customHeight="1" x14ac:dyDescent="0.4">
      <c r="A96" s="1262"/>
      <c r="B96" s="1263"/>
      <c r="C96" s="1265"/>
    </row>
    <row r="97" spans="1:3" ht="21" customHeight="1" x14ac:dyDescent="0.4">
      <c r="A97" s="1266"/>
      <c r="B97" s="1267"/>
      <c r="C97" s="1268"/>
    </row>
    <row r="98" spans="1:3" ht="21" customHeight="1" x14ac:dyDescent="0.4">
      <c r="A98" s="132" t="s">
        <v>81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25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1259"/>
      <c r="B103" s="1260"/>
      <c r="C103" s="1261"/>
    </row>
    <row r="104" spans="1:3" ht="21" customHeight="1" x14ac:dyDescent="0.4">
      <c r="A104" s="1262"/>
      <c r="B104" s="1263"/>
      <c r="C104" s="1264"/>
    </row>
    <row r="105" spans="1:3" ht="21" customHeight="1" x14ac:dyDescent="0.4">
      <c r="A105" s="1262"/>
      <c r="B105" s="1263"/>
      <c r="C105" s="1264"/>
    </row>
    <row r="106" spans="1:3" ht="21" customHeight="1" x14ac:dyDescent="0.4">
      <c r="A106" s="1262"/>
      <c r="B106" s="1263"/>
      <c r="C106" s="1265"/>
    </row>
    <row r="107" spans="1:3" ht="21" customHeight="1" x14ac:dyDescent="0.4">
      <c r="A107" s="1262"/>
      <c r="B107" s="1263"/>
      <c r="C107" s="1265"/>
    </row>
    <row r="108" spans="1:3" ht="21" customHeight="1" x14ac:dyDescent="0.4">
      <c r="A108" s="1262"/>
      <c r="B108" s="1263"/>
      <c r="C108" s="1265"/>
    </row>
    <row r="109" spans="1:3" ht="21" customHeight="1" x14ac:dyDescent="0.4">
      <c r="A109" s="1266"/>
      <c r="B109" s="1267"/>
      <c r="C109" s="1268"/>
    </row>
    <row r="110" spans="1:3" ht="21" customHeight="1" x14ac:dyDescent="0.4">
      <c r="A110" s="132" t="s">
        <v>81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25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1259"/>
      <c r="B115" s="1260"/>
      <c r="C115" s="1261"/>
    </row>
    <row r="116" spans="1:3" ht="21" customHeight="1" x14ac:dyDescent="0.4">
      <c r="A116" s="1262"/>
      <c r="B116" s="1263"/>
      <c r="C116" s="1264"/>
    </row>
    <row r="117" spans="1:3" ht="21" customHeight="1" x14ac:dyDescent="0.4">
      <c r="A117" s="1262"/>
      <c r="B117" s="1263"/>
      <c r="C117" s="1264"/>
    </row>
    <row r="118" spans="1:3" ht="21" customHeight="1" x14ac:dyDescent="0.4">
      <c r="A118" s="1262"/>
      <c r="B118" s="1263"/>
      <c r="C118" s="1265"/>
    </row>
    <row r="119" spans="1:3" ht="21" customHeight="1" x14ac:dyDescent="0.4">
      <c r="A119" s="1262"/>
      <c r="B119" s="1263"/>
      <c r="C119" s="1265"/>
    </row>
    <row r="120" spans="1:3" ht="21" customHeight="1" x14ac:dyDescent="0.4">
      <c r="A120" s="1262"/>
      <c r="B120" s="1263"/>
      <c r="C120" s="1265"/>
    </row>
    <row r="121" spans="1:3" ht="21" customHeight="1" x14ac:dyDescent="0.4">
      <c r="A121" s="1266"/>
      <c r="B121" s="1267"/>
      <c r="C121" s="1268"/>
    </row>
    <row r="122" spans="1:3" ht="21" customHeight="1" x14ac:dyDescent="0.4">
      <c r="A122" s="132" t="s">
        <v>81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82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7B34-F931-4BA2-A5B0-24D49BA18821}">
  <sheetPr codeName="Sheet16">
    <tabColor rgb="FF92D050"/>
  </sheetPr>
  <dimension ref="A1:Y38"/>
  <sheetViews>
    <sheetView workbookViewId="0">
      <pane xSplit="2" ySplit="4" topLeftCell="C24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192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83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'03月現金入出金表'!G37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44287</v>
      </c>
      <c r="B5" s="1063" t="s">
        <v>84</v>
      </c>
      <c r="C5" s="1269"/>
      <c r="D5" s="1270"/>
      <c r="E5" s="1269"/>
      <c r="F5" s="1270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44288</v>
      </c>
      <c r="B6" s="1063" t="s">
        <v>63</v>
      </c>
      <c r="C6" s="1271"/>
      <c r="D6" s="1272"/>
      <c r="E6" s="1271"/>
      <c r="F6" s="1272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5">
        <v>44289</v>
      </c>
      <c r="B7" s="1064" t="s">
        <v>45</v>
      </c>
      <c r="C7" s="1271"/>
      <c r="D7" s="1272"/>
      <c r="E7" s="1271"/>
      <c r="F7" s="1272"/>
      <c r="G7" s="145">
        <f t="shared" ref="G7:G34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6">
        <v>44290</v>
      </c>
      <c r="B8" s="1065" t="s">
        <v>46</v>
      </c>
      <c r="C8" s="1271"/>
      <c r="D8" s="1272"/>
      <c r="E8" s="1271"/>
      <c r="F8" s="1272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44291</v>
      </c>
      <c r="B9" s="1063" t="s">
        <v>47</v>
      </c>
      <c r="C9" s="1271"/>
      <c r="D9" s="1272"/>
      <c r="E9" s="1271"/>
      <c r="F9" s="1272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44292</v>
      </c>
      <c r="B10" s="1063" t="s">
        <v>41</v>
      </c>
      <c r="C10" s="1271"/>
      <c r="D10" s="1272"/>
      <c r="E10" s="1271"/>
      <c r="F10" s="1272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44293</v>
      </c>
      <c r="B11" s="1063" t="s">
        <v>42</v>
      </c>
      <c r="C11" s="1271"/>
      <c r="D11" s="1272"/>
      <c r="E11" s="1271"/>
      <c r="F11" s="1272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44294</v>
      </c>
      <c r="B12" s="1063" t="s">
        <v>43</v>
      </c>
      <c r="C12" s="1271"/>
      <c r="D12" s="1272"/>
      <c r="E12" s="1271"/>
      <c r="F12" s="1272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44295</v>
      </c>
      <c r="B13" s="1063" t="s">
        <v>44</v>
      </c>
      <c r="C13" s="1271"/>
      <c r="D13" s="1272"/>
      <c r="E13" s="1271"/>
      <c r="F13" s="1272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85">
        <v>44296</v>
      </c>
      <c r="B14" s="1064" t="s">
        <v>45</v>
      </c>
      <c r="C14" s="1271"/>
      <c r="D14" s="1272"/>
      <c r="E14" s="1271"/>
      <c r="F14" s="1272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6">
        <v>44297</v>
      </c>
      <c r="B15" s="1065" t="s">
        <v>46</v>
      </c>
      <c r="C15" s="1271"/>
      <c r="D15" s="1272"/>
      <c r="E15" s="1271"/>
      <c r="F15" s="1272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44298</v>
      </c>
      <c r="B16" s="1063" t="s">
        <v>47</v>
      </c>
      <c r="C16" s="1271"/>
      <c r="D16" s="1272"/>
      <c r="E16" s="1271"/>
      <c r="F16" s="1272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44299</v>
      </c>
      <c r="B17" s="1063" t="s">
        <v>41</v>
      </c>
      <c r="C17" s="1271"/>
      <c r="D17" s="1272"/>
      <c r="E17" s="1271"/>
      <c r="F17" s="1272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44300</v>
      </c>
      <c r="B18" s="1063" t="s">
        <v>42</v>
      </c>
      <c r="C18" s="1271"/>
      <c r="D18" s="1272"/>
      <c r="E18" s="1271"/>
      <c r="F18" s="1272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44301</v>
      </c>
      <c r="B19" s="1063" t="s">
        <v>43</v>
      </c>
      <c r="C19" s="1271"/>
      <c r="D19" s="1272"/>
      <c r="E19" s="1271"/>
      <c r="F19" s="1272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44302</v>
      </c>
      <c r="B20" s="1063" t="s">
        <v>44</v>
      </c>
      <c r="C20" s="1271"/>
      <c r="D20" s="1272"/>
      <c r="E20" s="1271"/>
      <c r="F20" s="1272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85">
        <v>44303</v>
      </c>
      <c r="B21" s="1064" t="s">
        <v>45</v>
      </c>
      <c r="C21" s="1271"/>
      <c r="D21" s="1272"/>
      <c r="E21" s="1271"/>
      <c r="F21" s="1272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86">
        <v>44304</v>
      </c>
      <c r="B22" s="1065" t="s">
        <v>46</v>
      </c>
      <c r="C22" s="1271"/>
      <c r="D22" s="1272"/>
      <c r="E22" s="1271"/>
      <c r="F22" s="1272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44305</v>
      </c>
      <c r="B23" s="1063" t="s">
        <v>47</v>
      </c>
      <c r="C23" s="1271"/>
      <c r="D23" s="1272"/>
      <c r="E23" s="1271"/>
      <c r="F23" s="1272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44306</v>
      </c>
      <c r="B24" s="1063" t="s">
        <v>41</v>
      </c>
      <c r="C24" s="1271"/>
      <c r="D24" s="1272"/>
      <c r="E24" s="1271"/>
      <c r="F24" s="1272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44307</v>
      </c>
      <c r="B25" s="1063" t="s">
        <v>42</v>
      </c>
      <c r="C25" s="1271"/>
      <c r="D25" s="1272"/>
      <c r="E25" s="1271"/>
      <c r="F25" s="1272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44308</v>
      </c>
      <c r="B26" s="1063" t="s">
        <v>43</v>
      </c>
      <c r="C26" s="1271"/>
      <c r="D26" s="1272"/>
      <c r="E26" s="1271"/>
      <c r="F26" s="1272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44309</v>
      </c>
      <c r="B27" s="1063" t="s">
        <v>44</v>
      </c>
      <c r="C27" s="1271"/>
      <c r="D27" s="1272"/>
      <c r="E27" s="1271"/>
      <c r="F27" s="1272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85">
        <v>44310</v>
      </c>
      <c r="B28" s="1064" t="s">
        <v>45</v>
      </c>
      <c r="C28" s="1271"/>
      <c r="D28" s="1272"/>
      <c r="E28" s="1271"/>
      <c r="F28" s="1272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86">
        <v>44311</v>
      </c>
      <c r="B29" s="1065" t="s">
        <v>46</v>
      </c>
      <c r="C29" s="1271"/>
      <c r="D29" s="1272"/>
      <c r="E29" s="1271"/>
      <c r="F29" s="1272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44312</v>
      </c>
      <c r="B30" s="1063" t="s">
        <v>47</v>
      </c>
      <c r="C30" s="1271"/>
      <c r="D30" s="1272"/>
      <c r="E30" s="1271"/>
      <c r="F30" s="1272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44313</v>
      </c>
      <c r="B31" s="1063" t="s">
        <v>41</v>
      </c>
      <c r="C31" s="1271"/>
      <c r="D31" s="1272"/>
      <c r="E31" s="1271"/>
      <c r="F31" s="1272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44314</v>
      </c>
      <c r="B32" s="1063" t="s">
        <v>42</v>
      </c>
      <c r="C32" s="1271"/>
      <c r="D32" s="1272"/>
      <c r="E32" s="1271"/>
      <c r="F32" s="1272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86">
        <v>44315</v>
      </c>
      <c r="B33" s="1065" t="s">
        <v>43</v>
      </c>
      <c r="C33" s="1271" t="s">
        <v>195</v>
      </c>
      <c r="D33" s="1272"/>
      <c r="E33" s="1271"/>
      <c r="F33" s="1272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44316</v>
      </c>
      <c r="B34" s="1063" t="s">
        <v>44</v>
      </c>
      <c r="C34" s="1271"/>
      <c r="D34" s="1272"/>
      <c r="E34" s="1271"/>
      <c r="F34" s="1272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/>
      <c r="B35" s="1067"/>
      <c r="C35" s="1273"/>
      <c r="D35" s="1274"/>
      <c r="E35" s="1273"/>
      <c r="F35" s="1274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945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31C6-F34E-4A3E-912E-66DE0B6EFCB8}">
  <sheetPr codeName="Sheet17">
    <tabColor rgb="FFE5FFFF"/>
    <pageSetUpPr fitToPage="1"/>
  </sheetPr>
  <dimension ref="A1:Z77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90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91</v>
      </c>
      <c r="B3" s="288"/>
      <c r="C3" s="288"/>
      <c r="D3" s="288"/>
      <c r="E3" s="288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'04月統合家計簿'!A7</f>
        <v>○○銀行　１</v>
      </c>
      <c r="B7" s="1059"/>
      <c r="C7" s="349">
        <f>'04月統合家計簿'!G7</f>
        <v>0</v>
      </c>
      <c r="D7" s="168">
        <f>'05月銀行口座入出金表'!A7-'05月銀行口座入出金表'!C5</f>
        <v>0</v>
      </c>
      <c r="E7" s="164">
        <f>'05月銀行口座入出金表'!F5+'05月銀行口座入出金表'!F6+'05月銀行口座入出金表'!F7+'05月銀行口座入出金表'!F8+'05月銀行口座入出金表'!F9</f>
        <v>0</v>
      </c>
      <c r="F7" s="165">
        <f>'05月銀行口座入出金表'!I5+'05月銀行口座入出金表'!I6+'05月銀行口座入出金表'!I7+'05月銀行口座入出金表'!I8+'05月銀行口座入出金表'!I9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'04月統合家計簿'!A8</f>
        <v>○○銀行　２</v>
      </c>
      <c r="B8" s="1060"/>
      <c r="C8" s="350">
        <f>'04月統合家計簿'!G8</f>
        <v>0</v>
      </c>
      <c r="D8" s="168">
        <f>'05月銀行口座入出金表'!A12-'05月銀行口座入出金表'!C10</f>
        <v>0</v>
      </c>
      <c r="E8" s="173">
        <f>'05月銀行口座入出金表'!F10+'05月銀行口座入出金表'!F11+'05月銀行口座入出金表'!F12+'05月銀行口座入出金表'!F13+'05月銀行口座入出金表'!F14</f>
        <v>0</v>
      </c>
      <c r="F8" s="174">
        <f>'05月銀行口座入出金表'!I10+'05月銀行口座入出金表'!I11+'05月銀行口座入出金表'!I12+'05月銀行口座入出金表'!I13+'05月銀行口座入出金表'!I14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'04月統合家計簿'!A9</f>
        <v>○○銀行　３</v>
      </c>
      <c r="B9" s="1060"/>
      <c r="C9" s="350">
        <f>'04月統合家計簿'!G9</f>
        <v>0</v>
      </c>
      <c r="D9" s="168">
        <f>'05月銀行口座入出金表'!A17-'05月銀行口座入出金表'!C15</f>
        <v>0</v>
      </c>
      <c r="E9" s="173">
        <f>'05月銀行口座入出金表'!F15+'05月銀行口座入出金表'!F16+'05月銀行口座入出金表'!F17+'05月銀行口座入出金表'!F18+'05月銀行口座入出金表'!F19</f>
        <v>0</v>
      </c>
      <c r="F9" s="174">
        <f>'05月銀行口座入出金表'!I15+'05月銀行口座入出金表'!I16+'05月銀行口座入出金表'!I17+'05月銀行口座入出金表'!I18+'05月銀行口座入出金表'!I19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'04月統合家計簿'!A10</f>
        <v>○○銀行　４</v>
      </c>
      <c r="B10" s="1060"/>
      <c r="C10" s="350">
        <f>'04月統合家計簿'!G10</f>
        <v>0</v>
      </c>
      <c r="D10" s="168">
        <f>'05月銀行口座入出金表'!A22-'05月銀行口座入出金表'!C20</f>
        <v>0</v>
      </c>
      <c r="E10" s="173">
        <f>'05月銀行口座入出金表'!F20+'05月銀行口座入出金表'!F21+'05月銀行口座入出金表'!F22+'05月銀行口座入出金表'!F23+'05月銀行口座入出金表'!F24</f>
        <v>0</v>
      </c>
      <c r="F10" s="174">
        <f>'05月銀行口座入出金表'!I20+'05月銀行口座入出金表'!I21+'05月銀行口座入出金表'!I22+'05月銀行口座入出金表'!I23+'05月銀行口座入出金表'!I24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'04月統合家計簿'!A11</f>
        <v>○○銀行　５</v>
      </c>
      <c r="B11" s="1060"/>
      <c r="C11" s="350">
        <f>'04月統合家計簿'!G11</f>
        <v>0</v>
      </c>
      <c r="D11" s="168">
        <f>'05月銀行口座入出金表'!A27-'05月銀行口座入出金表'!C25</f>
        <v>0</v>
      </c>
      <c r="E11" s="175">
        <f>'05月銀行口座入出金表'!F25+'05月銀行口座入出金表'!F26+'05月銀行口座入出金表'!F27+'05月銀行口座入出金表'!F28+'05月銀行口座入出金表'!F29</f>
        <v>0</v>
      </c>
      <c r="F11" s="174">
        <f>'05月銀行口座入出金表'!I25+'05月銀行口座入出金表'!I26+'05月銀行口座入出金表'!I27+'05月銀行口座入出金表'!I28+'05月銀行口座入出金表'!I29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'04月統合家計簿'!A12</f>
        <v>○○銀行　６</v>
      </c>
      <c r="B12" s="1060"/>
      <c r="C12" s="350">
        <f>'04月統合家計簿'!G12</f>
        <v>0</v>
      </c>
      <c r="D12" s="168">
        <f>'05月銀行口座入出金表'!A32-'05月銀行口座入出金表'!C30</f>
        <v>0</v>
      </c>
      <c r="E12" s="175">
        <f>'05月銀行口座入出金表'!F30+'05月銀行口座入出金表'!F31+'05月銀行口座入出金表'!F32+'05月銀行口座入出金表'!F33+'05月銀行口座入出金表'!F34</f>
        <v>0</v>
      </c>
      <c r="F12" s="174">
        <f>'05月銀行口座入出金表'!I30+'05月銀行口座入出金表'!I31+'05月銀行口座入出金表'!I32+'05月銀行口座入出金表'!I33+'05月銀行口座入出金表'!I34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'04月統合家計簿'!A13</f>
        <v>○○銀行　７</v>
      </c>
      <c r="B13" s="1060"/>
      <c r="C13" s="350">
        <f>'04月統合家計簿'!G13</f>
        <v>0</v>
      </c>
      <c r="D13" s="168">
        <f>'05月銀行口座入出金表'!A37-'05月銀行口座入出金表'!C35</f>
        <v>0</v>
      </c>
      <c r="E13" s="175">
        <f>'05月銀行口座入出金表'!F35+'05月銀行口座入出金表'!F36+'05月銀行口座入出金表'!F37+'05月銀行口座入出金表'!F38+'05月銀行口座入出金表'!F39</f>
        <v>0</v>
      </c>
      <c r="F13" s="174">
        <f>'05月銀行口座入出金表'!I35+'05月銀行口座入出金表'!I36+'05月銀行口座入出金表'!I37+'05月銀行口座入出金表'!I38+'05月銀行口座入出金表'!I39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'04月統合家計簿'!A14</f>
        <v>○○銀行　８</v>
      </c>
      <c r="B14" s="1060"/>
      <c r="C14" s="350">
        <f>'04月統合家計簿'!G14</f>
        <v>0</v>
      </c>
      <c r="D14" s="168">
        <f>'05月銀行口座入出金表'!A42-'05月銀行口座入出金表'!C40</f>
        <v>0</v>
      </c>
      <c r="E14" s="175">
        <f>'05月銀行口座入出金表'!F40+'05月銀行口座入出金表'!F41+'05月銀行口座入出金表'!F42+'05月銀行口座入出金表'!F43+'05月銀行口座入出金表'!F44</f>
        <v>0</v>
      </c>
      <c r="F14" s="174">
        <f>'05月銀行口座入出金表'!I40+'05月銀行口座入出金表'!I41+'05月銀行口座入出金表'!I42+'05月銀行口座入出金表'!I43+'05月銀行口座入出金表'!I44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'04月統合家計簿'!A15</f>
        <v>○○銀行　９</v>
      </c>
      <c r="B15" s="1060"/>
      <c r="C15" s="350">
        <f>'04月統合家計簿'!G15</f>
        <v>0</v>
      </c>
      <c r="D15" s="168">
        <f>'05月銀行口座入出金表'!A47-'05月銀行口座入出金表'!C45</f>
        <v>0</v>
      </c>
      <c r="E15" s="175">
        <f>'05月銀行口座入出金表'!F45+'05月銀行口座入出金表'!F46+'05月銀行口座入出金表'!F47+'05月銀行口座入出金表'!F48+'05月銀行口座入出金表'!F49</f>
        <v>0</v>
      </c>
      <c r="F15" s="174">
        <f>'05月銀行口座入出金表'!I45+'05月銀行口座入出金表'!I46+'05月銀行口座入出金表'!I47+'05月銀行口座入出金表'!I48+'05月銀行口座入出金表'!I49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'04月統合家計簿'!A16</f>
        <v>○○銀行　１０</v>
      </c>
      <c r="B16" s="1061"/>
      <c r="C16" s="351">
        <f>'04月統合家計簿'!G16</f>
        <v>0</v>
      </c>
      <c r="D16" s="170">
        <f>'05月銀行口座入出金表'!A52-'05月銀行口座入出金表'!C50</f>
        <v>0</v>
      </c>
      <c r="E16" s="176">
        <f>'05月銀行口座入出金表'!F50+'05月銀行口座入出金表'!F51+'05月銀行口座入出金表'!F52+'05月銀行口座入出金表'!F53+'05月銀行口座入出金表'!F54</f>
        <v>0</v>
      </c>
      <c r="F16" s="196">
        <f>'05月銀行口座入出金表'!I50+'05月銀行口座入出金表'!I51+'05月銀行口座入出金表'!I52+'05月銀行口座入出金表'!I53+'05月銀行口座入出金表'!I54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'04月現金入出金表'!G37</f>
        <v>0</v>
      </c>
      <c r="D17" s="178"/>
      <c r="E17" s="179">
        <f>'05月現金入出金表'!D36</f>
        <v>0</v>
      </c>
      <c r="F17" s="180">
        <f>'05月現金入出金表'!F37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15">
      <c r="A19" s="9"/>
      <c r="B19" s="932"/>
      <c r="C19" s="932"/>
      <c r="D19" s="932"/>
      <c r="E19" s="932"/>
      <c r="F19" s="13"/>
      <c r="G19" s="167"/>
      <c r="H19" s="3"/>
    </row>
    <row r="20" spans="1:8" ht="54" customHeight="1" x14ac:dyDescent="0.25">
      <c r="A20" s="1296" t="s">
        <v>92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289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93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330" t="str">
        <f>'04月統合家計簿'!A24</f>
        <v>年内の入金予定項目明細を記してください</v>
      </c>
      <c r="B24" s="330"/>
      <c r="C24" s="330"/>
      <c r="D24" s="331"/>
      <c r="E24" s="332">
        <v>0</v>
      </c>
      <c r="F24" s="222">
        <f>E24*12</f>
        <v>0</v>
      </c>
      <c r="G24" s="224">
        <f t="shared" ref="G24:G33" si="1">E24*8</f>
        <v>0</v>
      </c>
    </row>
    <row r="25" spans="1:8" ht="21" customHeight="1" x14ac:dyDescent="0.15">
      <c r="A25" s="330" t="str">
        <f>'04月統合家計簿'!A25</f>
        <v>年内の入金予定項目明細を記してください</v>
      </c>
      <c r="B25" s="330"/>
      <c r="C25" s="330"/>
      <c r="D25" s="331"/>
      <c r="E25" s="332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330" t="str">
        <f>'04月統合家計簿'!A26</f>
        <v>年内の入金予定項目明細を記してください</v>
      </c>
      <c r="B26" s="330"/>
      <c r="C26" s="330"/>
      <c r="D26" s="331"/>
      <c r="E26" s="332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330" t="str">
        <f>'04月統合家計簿'!A27</f>
        <v>年内の入金予定項目明細を記してください</v>
      </c>
      <c r="B27" s="330"/>
      <c r="C27" s="330"/>
      <c r="D27" s="331"/>
      <c r="E27" s="332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330" t="str">
        <f>'04月統合家計簿'!A28</f>
        <v>年内の入金予定項目明細を記してください</v>
      </c>
      <c r="B28" s="330"/>
      <c r="C28" s="330"/>
      <c r="D28" s="331"/>
      <c r="E28" s="332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330" t="str">
        <f>'04月統合家計簿'!A29</f>
        <v>年内の入金予定項目明細を記してください</v>
      </c>
      <c r="B29" s="330"/>
      <c r="C29" s="330"/>
      <c r="D29" s="331"/>
      <c r="E29" s="332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330" t="str">
        <f>'04月統合家計簿'!A30</f>
        <v>年内の入金予定項目明細を記してください</v>
      </c>
      <c r="B30" s="333"/>
      <c r="C30" s="333"/>
      <c r="D30" s="334"/>
      <c r="E30" s="332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330" t="str">
        <f>'04月統合家計簿'!A31</f>
        <v>年内の入金予定項目明細を記してください</v>
      </c>
      <c r="B31" s="333"/>
      <c r="C31" s="333"/>
      <c r="D31" s="334"/>
      <c r="E31" s="332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330" t="str">
        <f>'04月統合家計簿'!A32</f>
        <v>年内の入金予定項目明細を記してください</v>
      </c>
      <c r="B32" s="333"/>
      <c r="C32" s="333"/>
      <c r="D32" s="334"/>
      <c r="E32" s="332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330" t="str">
        <f>'04月統合家計簿'!A33</f>
        <v>年内の入金予定項目明細を記してください</v>
      </c>
      <c r="B33" s="335"/>
      <c r="C33" s="335"/>
      <c r="D33" s="336"/>
      <c r="E33" s="337">
        <v>0</v>
      </c>
      <c r="F33" s="223">
        <f t="shared" si="2"/>
        <v>0</v>
      </c>
      <c r="G33" s="294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94</v>
      </c>
      <c r="H37" s="192"/>
    </row>
    <row r="38" spans="1:8" ht="21" customHeight="1" x14ac:dyDescent="0.15">
      <c r="A38" s="330" t="str">
        <f>'04月統合家計簿'!A38</f>
        <v>年内の出金予定項目明細を記してください</v>
      </c>
      <c r="B38" s="338"/>
      <c r="C38" s="338"/>
      <c r="D38" s="339"/>
      <c r="E38" s="340">
        <v>0</v>
      </c>
      <c r="F38" s="222">
        <f>E38*12</f>
        <v>0</v>
      </c>
      <c r="G38" s="224">
        <f>E38*8</f>
        <v>0</v>
      </c>
    </row>
    <row r="39" spans="1:8" ht="21" customHeight="1" x14ac:dyDescent="0.15">
      <c r="A39" s="330" t="str">
        <f>'04月統合家計簿'!A39</f>
        <v>年内の出金予定項目明細を記してください</v>
      </c>
      <c r="B39" s="330"/>
      <c r="C39" s="330"/>
      <c r="D39" s="331"/>
      <c r="E39" s="341">
        <v>0</v>
      </c>
      <c r="F39" s="223">
        <f t="shared" ref="F39:F57" si="3">E39*12</f>
        <v>0</v>
      </c>
      <c r="G39" s="225">
        <f>E39*8</f>
        <v>0</v>
      </c>
    </row>
    <row r="40" spans="1:8" ht="21" customHeight="1" x14ac:dyDescent="0.15">
      <c r="A40" s="330" t="str">
        <f>'04月統合家計簿'!A40</f>
        <v>年内の出金予定項目明細を記してください</v>
      </c>
      <c r="B40" s="330"/>
      <c r="C40" s="330"/>
      <c r="D40" s="331"/>
      <c r="E40" s="341">
        <v>0</v>
      </c>
      <c r="F40" s="223">
        <f>E40*12</f>
        <v>0</v>
      </c>
      <c r="G40" s="225">
        <f>E40*8</f>
        <v>0</v>
      </c>
    </row>
    <row r="41" spans="1:8" ht="21" customHeight="1" x14ac:dyDescent="0.15">
      <c r="A41" s="330" t="str">
        <f>'04月統合家計簿'!A41</f>
        <v>年内の出金予定項目明細を記してください</v>
      </c>
      <c r="B41" s="330"/>
      <c r="C41" s="330"/>
      <c r="D41" s="331"/>
      <c r="E41" s="341">
        <v>0</v>
      </c>
      <c r="F41" s="223">
        <f t="shared" si="3"/>
        <v>0</v>
      </c>
      <c r="G41" s="225">
        <f t="shared" ref="G41:G57" si="4">E41*8</f>
        <v>0</v>
      </c>
    </row>
    <row r="42" spans="1:8" ht="21" customHeight="1" x14ac:dyDescent="0.15">
      <c r="A42" s="330" t="str">
        <f>'04月統合家計簿'!A42</f>
        <v>年内の出金予定項目明細を記してください</v>
      </c>
      <c r="B42" s="333"/>
      <c r="C42" s="333"/>
      <c r="D42" s="334"/>
      <c r="E42" s="342"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330" t="str">
        <f>'04月統合家計簿'!A43</f>
        <v>年内の出金予定項目明細を記してください</v>
      </c>
      <c r="B43" s="333"/>
      <c r="C43" s="333"/>
      <c r="D43" s="334"/>
      <c r="E43" s="342"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330" t="str">
        <f>'04月統合家計簿'!A44</f>
        <v>年内の出金予定項目明細を記してください</v>
      </c>
      <c r="B44" s="333"/>
      <c r="C44" s="333"/>
      <c r="D44" s="334"/>
      <c r="E44" s="343"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330" t="str">
        <f>'04月統合家計簿'!A45</f>
        <v>年内の出金予定項目明細を記してください</v>
      </c>
      <c r="B45" s="333"/>
      <c r="C45" s="333"/>
      <c r="D45" s="334"/>
      <c r="E45" s="343"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330" t="str">
        <f>'04月統合家計簿'!A46</f>
        <v>年内の出金予定項目明細を記してください</v>
      </c>
      <c r="B46" s="333"/>
      <c r="C46" s="333"/>
      <c r="D46" s="333"/>
      <c r="E46" s="344"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330" t="str">
        <f>'04月統合家計簿'!A47</f>
        <v>年内の出金予定項目明細を記してください</v>
      </c>
      <c r="B47" s="333"/>
      <c r="C47" s="333"/>
      <c r="D47" s="333"/>
      <c r="E47" s="345"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330" t="str">
        <f>'04月統合家計簿'!A48</f>
        <v>年内の出金予定項目明細を記してください</v>
      </c>
      <c r="B48" s="333"/>
      <c r="C48" s="333"/>
      <c r="D48" s="333"/>
      <c r="E48" s="345"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330" t="str">
        <f>'04月統合家計簿'!A49</f>
        <v>年内の出金予定項目明細を記してください</v>
      </c>
      <c r="B49" s="333"/>
      <c r="C49" s="333"/>
      <c r="D49" s="333"/>
      <c r="E49" s="344"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330" t="str">
        <f>'04月統合家計簿'!A50</f>
        <v>年内の出金予定項目明細を記してください</v>
      </c>
      <c r="B50" s="333"/>
      <c r="C50" s="333"/>
      <c r="D50" s="333"/>
      <c r="E50" s="345"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330" t="str">
        <f>'04月統合家計簿'!A51</f>
        <v>年内の出金予定項目明細を記してください</v>
      </c>
      <c r="B51" s="333"/>
      <c r="C51" s="333"/>
      <c r="D51" s="333"/>
      <c r="E51" s="345"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330" t="str">
        <f>'04月統合家計簿'!A52</f>
        <v>年内の出金予定項目明細を記してください</v>
      </c>
      <c r="B52" s="333"/>
      <c r="C52" s="333"/>
      <c r="D52" s="333"/>
      <c r="E52" s="345"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330" t="str">
        <f>'04月統合家計簿'!A53</f>
        <v>年内の出金予定項目明細を記してください</v>
      </c>
      <c r="B53" s="333"/>
      <c r="C53" s="333"/>
      <c r="D53" s="333"/>
      <c r="E53" s="345"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330" t="str">
        <f>'04月統合家計簿'!A54</f>
        <v>年内の出金予定項目明細を記してください</v>
      </c>
      <c r="B54" s="333"/>
      <c r="C54" s="333"/>
      <c r="D54" s="334"/>
      <c r="E54" s="344"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330" t="str">
        <f>'04月統合家計簿'!A55</f>
        <v>年内の出金予定項目明細を記してください</v>
      </c>
      <c r="B55" s="333"/>
      <c r="C55" s="333"/>
      <c r="D55" s="334"/>
      <c r="E55" s="345"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330" t="str">
        <f>'04月統合家計簿'!A56</f>
        <v>年内の出金予定項目明細を記してください</v>
      </c>
      <c r="B56" s="333"/>
      <c r="C56" s="333"/>
      <c r="D56" s="334"/>
      <c r="E56" s="344"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330" t="str">
        <f>'04月統合家計簿'!A57</f>
        <v>年内の出金予定項目明細を記してください</v>
      </c>
      <c r="B57" s="346"/>
      <c r="C57" s="346"/>
      <c r="D57" s="347"/>
      <c r="E57" s="348">
        <v>0</v>
      </c>
      <c r="F57" s="227">
        <f t="shared" si="3"/>
        <v>0</v>
      </c>
      <c r="G57" s="294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  <row r="77" ht="36" customHeight="1" x14ac:dyDescent="0.4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0866141732283472" right="0.36" top="0.53" bottom="0.32" header="0.31496062992125984" footer="0.19"/>
  <pageSetup paperSize="9" scale="6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06079-B8EB-42F6-BAD2-57F6CE6C0EC4}">
  <sheetPr codeName="Sheet18">
    <tabColor rgb="FFE5FFFF"/>
  </sheetPr>
  <dimension ref="A1:AD57"/>
  <sheetViews>
    <sheetView zoomScaleNormal="100"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241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91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'05月統合家計簿'!A7</f>
        <v>○○銀行　１</v>
      </c>
      <c r="B5" s="182">
        <f>'04月銀行口座入出金表'!L5</f>
        <v>0</v>
      </c>
      <c r="C5" s="57">
        <f>'05月カード利用明細表'!B14</f>
        <v>0</v>
      </c>
      <c r="D5" s="531" t="s">
        <v>50</v>
      </c>
      <c r="E5" s="354"/>
      <c r="F5" s="370"/>
      <c r="G5" s="384"/>
      <c r="H5" s="376"/>
      <c r="I5" s="385"/>
      <c r="J5" s="384"/>
      <c r="K5" s="386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379"/>
      <c r="D6" s="353"/>
      <c r="E6" s="380"/>
      <c r="F6" s="355"/>
      <c r="G6" s="381"/>
      <c r="H6" s="357"/>
      <c r="I6" s="358"/>
      <c r="J6" s="356"/>
      <c r="K6" s="359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352"/>
      <c r="D7" s="353"/>
      <c r="E7" s="354"/>
      <c r="F7" s="355"/>
      <c r="G7" s="356"/>
      <c r="H7" s="357"/>
      <c r="I7" s="358"/>
      <c r="J7" s="356"/>
      <c r="K7" s="359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352"/>
      <c r="D8" s="375"/>
      <c r="E8" s="354"/>
      <c r="F8" s="355"/>
      <c r="G8" s="356"/>
      <c r="H8" s="357"/>
      <c r="I8" s="358"/>
      <c r="J8" s="356"/>
      <c r="K8" s="359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360"/>
      <c r="D9" s="382"/>
      <c r="E9" s="383"/>
      <c r="F9" s="363"/>
      <c r="G9" s="364"/>
      <c r="H9" s="365"/>
      <c r="I9" s="366"/>
      <c r="J9" s="364"/>
      <c r="K9" s="367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'05月統合家計簿'!A8</f>
        <v>○○銀行　２</v>
      </c>
      <c r="B10" s="220">
        <f>'04月銀行口座入出金表'!L10</f>
        <v>0</v>
      </c>
      <c r="C10" s="69">
        <f>'05月カード利用明細表'!B26</f>
        <v>0</v>
      </c>
      <c r="D10" s="368" t="s">
        <v>51</v>
      </c>
      <c r="E10" s="369"/>
      <c r="F10" s="370"/>
      <c r="G10" s="371"/>
      <c r="H10" s="357"/>
      <c r="I10" s="372"/>
      <c r="J10" s="371"/>
      <c r="K10" s="373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352"/>
      <c r="D11" s="353"/>
      <c r="E11" s="354"/>
      <c r="F11" s="355"/>
      <c r="G11" s="356"/>
      <c r="H11" s="357"/>
      <c r="I11" s="358"/>
      <c r="J11" s="356"/>
      <c r="K11" s="359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352"/>
      <c r="D12" s="353"/>
      <c r="E12" s="354"/>
      <c r="F12" s="355"/>
      <c r="G12" s="356"/>
      <c r="H12" s="357"/>
      <c r="I12" s="358"/>
      <c r="J12" s="356"/>
      <c r="K12" s="359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352"/>
      <c r="D13" s="375"/>
      <c r="E13" s="354"/>
      <c r="F13" s="355"/>
      <c r="G13" s="356"/>
      <c r="H13" s="357"/>
      <c r="I13" s="358"/>
      <c r="J13" s="356"/>
      <c r="K13" s="359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360"/>
      <c r="D14" s="378"/>
      <c r="E14" s="362"/>
      <c r="F14" s="363"/>
      <c r="G14" s="364"/>
      <c r="H14" s="365"/>
      <c r="I14" s="366"/>
      <c r="J14" s="364"/>
      <c r="K14" s="367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'05月統合家計簿'!A9</f>
        <v>○○銀行　３</v>
      </c>
      <c r="B15" s="530">
        <f>'04月銀行口座入出金表'!L15</f>
        <v>0</v>
      </c>
      <c r="C15" s="57">
        <f>'05月カード利用明細表'!B38</f>
        <v>0</v>
      </c>
      <c r="D15" s="368" t="s">
        <v>52</v>
      </c>
      <c r="E15" s="369"/>
      <c r="F15" s="370"/>
      <c r="G15" s="371"/>
      <c r="H15" s="357"/>
      <c r="I15" s="372"/>
      <c r="J15" s="371"/>
      <c r="K15" s="373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352"/>
      <c r="D16" s="353"/>
      <c r="E16" s="354"/>
      <c r="F16" s="355"/>
      <c r="G16" s="356"/>
      <c r="H16" s="357"/>
      <c r="I16" s="358"/>
      <c r="J16" s="356"/>
      <c r="K16" s="359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352"/>
      <c r="D17" s="375"/>
      <c r="E17" s="354"/>
      <c r="F17" s="355"/>
      <c r="G17" s="356"/>
      <c r="H17" s="357"/>
      <c r="I17" s="358"/>
      <c r="J17" s="356"/>
      <c r="K17" s="359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352"/>
      <c r="D18" s="375"/>
      <c r="E18" s="354"/>
      <c r="F18" s="355"/>
      <c r="G18" s="356"/>
      <c r="H18" s="357"/>
      <c r="I18" s="358"/>
      <c r="J18" s="356"/>
      <c r="K18" s="359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188"/>
      <c r="C19" s="360"/>
      <c r="D19" s="375"/>
      <c r="E19" s="362"/>
      <c r="F19" s="363"/>
      <c r="G19" s="364"/>
      <c r="H19" s="365"/>
      <c r="I19" s="366"/>
      <c r="J19" s="364"/>
      <c r="K19" s="367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'05月統合家計簿'!A10</f>
        <v>○○銀行　４</v>
      </c>
      <c r="B20" s="530">
        <f>'04月銀行口座入出金表'!L20</f>
        <v>0</v>
      </c>
      <c r="C20" s="57">
        <f>'05月カード利用明細表'!B50</f>
        <v>0</v>
      </c>
      <c r="D20" s="368" t="s">
        <v>53</v>
      </c>
      <c r="E20" s="369"/>
      <c r="F20" s="370"/>
      <c r="G20" s="371"/>
      <c r="H20" s="357"/>
      <c r="I20" s="372"/>
      <c r="J20" s="371"/>
      <c r="K20" s="373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352"/>
      <c r="D21" s="353"/>
      <c r="E21" s="354"/>
      <c r="F21" s="355"/>
      <c r="G21" s="356"/>
      <c r="H21" s="357"/>
      <c r="I21" s="358"/>
      <c r="J21" s="356"/>
      <c r="K21" s="359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352"/>
      <c r="D22" s="353"/>
      <c r="E22" s="354"/>
      <c r="F22" s="355"/>
      <c r="G22" s="356"/>
      <c r="H22" s="357"/>
      <c r="I22" s="358"/>
      <c r="J22" s="356"/>
      <c r="K22" s="359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352"/>
      <c r="D23" s="353"/>
      <c r="E23" s="354"/>
      <c r="F23" s="355"/>
      <c r="G23" s="356"/>
      <c r="H23" s="357"/>
      <c r="I23" s="358"/>
      <c r="J23" s="356"/>
      <c r="K23" s="359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188"/>
      <c r="C24" s="360"/>
      <c r="D24" s="361"/>
      <c r="E24" s="362"/>
      <c r="F24" s="363"/>
      <c r="G24" s="364"/>
      <c r="H24" s="365"/>
      <c r="I24" s="366"/>
      <c r="J24" s="364"/>
      <c r="K24" s="367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'05月統合家計簿'!A11</f>
        <v>○○銀行　５</v>
      </c>
      <c r="B25" s="530">
        <f>'04月銀行口座入出金表'!L25</f>
        <v>0</v>
      </c>
      <c r="C25" s="57">
        <f>'05月カード利用明細表'!B62</f>
        <v>0</v>
      </c>
      <c r="D25" s="368" t="s">
        <v>54</v>
      </c>
      <c r="E25" s="369"/>
      <c r="F25" s="370"/>
      <c r="G25" s="371"/>
      <c r="H25" s="357"/>
      <c r="I25" s="372"/>
      <c r="J25" s="371"/>
      <c r="K25" s="373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352"/>
      <c r="D26" s="353"/>
      <c r="E26" s="354"/>
      <c r="F26" s="355"/>
      <c r="G26" s="356"/>
      <c r="H26" s="357"/>
      <c r="I26" s="358"/>
      <c r="J26" s="356"/>
      <c r="K26" s="359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352"/>
      <c r="D27" s="353"/>
      <c r="E27" s="354"/>
      <c r="F27" s="355"/>
      <c r="G27" s="356"/>
      <c r="H27" s="357"/>
      <c r="I27" s="358"/>
      <c r="J27" s="356"/>
      <c r="K27" s="359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352"/>
      <c r="D28" s="353"/>
      <c r="E28" s="354"/>
      <c r="F28" s="355"/>
      <c r="G28" s="356"/>
      <c r="H28" s="357"/>
      <c r="I28" s="358"/>
      <c r="J28" s="356"/>
      <c r="K28" s="359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188"/>
      <c r="C29" s="360"/>
      <c r="D29" s="361"/>
      <c r="E29" s="362"/>
      <c r="F29" s="363"/>
      <c r="G29" s="364"/>
      <c r="H29" s="365"/>
      <c r="I29" s="366"/>
      <c r="J29" s="364"/>
      <c r="K29" s="367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'05月統合家計簿'!A12</f>
        <v>○○銀行　６</v>
      </c>
      <c r="B30" s="530">
        <f>'04月銀行口座入出金表'!L30</f>
        <v>0</v>
      </c>
      <c r="C30" s="57">
        <f>'05月カード利用明細表'!B74</f>
        <v>0</v>
      </c>
      <c r="D30" s="368" t="s">
        <v>55</v>
      </c>
      <c r="E30" s="369"/>
      <c r="F30" s="370"/>
      <c r="G30" s="371"/>
      <c r="H30" s="376"/>
      <c r="I30" s="372"/>
      <c r="J30" s="371"/>
      <c r="K30" s="373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352"/>
      <c r="D31" s="377"/>
      <c r="E31" s="354"/>
      <c r="F31" s="355"/>
      <c r="G31" s="356"/>
      <c r="H31" s="357"/>
      <c r="I31" s="358"/>
      <c r="J31" s="356"/>
      <c r="K31" s="359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352"/>
      <c r="D32" s="353"/>
      <c r="E32" s="354"/>
      <c r="F32" s="355"/>
      <c r="G32" s="356"/>
      <c r="H32" s="357"/>
      <c r="I32" s="358"/>
      <c r="J32" s="356"/>
      <c r="K32" s="359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352"/>
      <c r="D33" s="375"/>
      <c r="E33" s="354"/>
      <c r="F33" s="355"/>
      <c r="G33" s="356"/>
      <c r="H33" s="357"/>
      <c r="I33" s="358"/>
      <c r="J33" s="356"/>
      <c r="K33" s="359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188"/>
      <c r="C34" s="360"/>
      <c r="D34" s="375"/>
      <c r="E34" s="362"/>
      <c r="F34" s="363"/>
      <c r="G34" s="364"/>
      <c r="H34" s="365"/>
      <c r="I34" s="366"/>
      <c r="J34" s="364"/>
      <c r="K34" s="367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'05月統合家計簿'!A13</f>
        <v>○○銀行　７</v>
      </c>
      <c r="B35" s="530">
        <f>'04月銀行口座入出金表'!L35</f>
        <v>0</v>
      </c>
      <c r="C35" s="57">
        <f>'05月カード利用明細表'!B86</f>
        <v>0</v>
      </c>
      <c r="D35" s="368" t="s">
        <v>56</v>
      </c>
      <c r="E35" s="369"/>
      <c r="F35" s="370"/>
      <c r="G35" s="371"/>
      <c r="H35" s="376"/>
      <c r="I35" s="372"/>
      <c r="J35" s="371"/>
      <c r="K35" s="373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352"/>
      <c r="D36" s="374"/>
      <c r="E36" s="354"/>
      <c r="F36" s="355"/>
      <c r="G36" s="356"/>
      <c r="H36" s="357"/>
      <c r="I36" s="358"/>
      <c r="J36" s="356"/>
      <c r="K36" s="359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352"/>
      <c r="D37" s="353"/>
      <c r="E37" s="354"/>
      <c r="F37" s="355"/>
      <c r="G37" s="356"/>
      <c r="H37" s="357"/>
      <c r="I37" s="358"/>
      <c r="J37" s="356"/>
      <c r="K37" s="359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352"/>
      <c r="D38" s="375"/>
      <c r="E38" s="354"/>
      <c r="F38" s="355"/>
      <c r="G38" s="356"/>
      <c r="H38" s="357"/>
      <c r="I38" s="358"/>
      <c r="J38" s="356"/>
      <c r="K38" s="359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188"/>
      <c r="C39" s="360"/>
      <c r="D39" s="375"/>
      <c r="E39" s="362"/>
      <c r="F39" s="363"/>
      <c r="G39" s="364"/>
      <c r="H39" s="365"/>
      <c r="I39" s="366"/>
      <c r="J39" s="364"/>
      <c r="K39" s="367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'05月統合家計簿'!A14</f>
        <v>○○銀行　８</v>
      </c>
      <c r="B40" s="530">
        <f>'04月銀行口座入出金表'!L40</f>
        <v>0</v>
      </c>
      <c r="C40" s="57">
        <f>'05月カード利用明細表'!B98</f>
        <v>0</v>
      </c>
      <c r="D40" s="368" t="s">
        <v>223</v>
      </c>
      <c r="E40" s="369"/>
      <c r="F40" s="370"/>
      <c r="G40" s="371"/>
      <c r="H40" s="357"/>
      <c r="I40" s="372"/>
      <c r="J40" s="371"/>
      <c r="K40" s="373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352"/>
      <c r="D41" s="374"/>
      <c r="E41" s="354"/>
      <c r="F41" s="355"/>
      <c r="G41" s="356"/>
      <c r="H41" s="357"/>
      <c r="I41" s="358"/>
      <c r="J41" s="356"/>
      <c r="K41" s="359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352"/>
      <c r="D42" s="353"/>
      <c r="E42" s="354"/>
      <c r="F42" s="355"/>
      <c r="G42" s="356"/>
      <c r="H42" s="357"/>
      <c r="I42" s="358"/>
      <c r="J42" s="356"/>
      <c r="K42" s="359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352"/>
      <c r="D43" s="375"/>
      <c r="E43" s="354"/>
      <c r="F43" s="355"/>
      <c r="G43" s="356"/>
      <c r="H43" s="357"/>
      <c r="I43" s="358"/>
      <c r="J43" s="356"/>
      <c r="K43" s="359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188"/>
      <c r="C44" s="360"/>
      <c r="D44" s="375"/>
      <c r="E44" s="362"/>
      <c r="F44" s="363"/>
      <c r="G44" s="364"/>
      <c r="H44" s="365"/>
      <c r="I44" s="366"/>
      <c r="J44" s="364"/>
      <c r="K44" s="367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'05月統合家計簿'!A15</f>
        <v>○○銀行　９</v>
      </c>
      <c r="B45" s="530">
        <f>'04月銀行口座入出金表'!L45</f>
        <v>0</v>
      </c>
      <c r="C45" s="57">
        <f>'05月カード利用明細表'!B110</f>
        <v>0</v>
      </c>
      <c r="D45" s="368" t="s">
        <v>224</v>
      </c>
      <c r="E45" s="369"/>
      <c r="F45" s="370"/>
      <c r="G45" s="371"/>
      <c r="H45" s="357"/>
      <c r="I45" s="372"/>
      <c r="J45" s="371"/>
      <c r="K45" s="373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352"/>
      <c r="D46" s="353"/>
      <c r="E46" s="354"/>
      <c r="F46" s="355"/>
      <c r="G46" s="356"/>
      <c r="H46" s="357"/>
      <c r="I46" s="358"/>
      <c r="J46" s="356"/>
      <c r="K46" s="359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352"/>
      <c r="D47" s="353"/>
      <c r="E47" s="354"/>
      <c r="F47" s="355"/>
      <c r="G47" s="356"/>
      <c r="H47" s="357"/>
      <c r="I47" s="358"/>
      <c r="J47" s="356"/>
      <c r="K47" s="359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352"/>
      <c r="D48" s="353"/>
      <c r="E48" s="354"/>
      <c r="F48" s="355"/>
      <c r="G48" s="356"/>
      <c r="H48" s="357"/>
      <c r="I48" s="358"/>
      <c r="J48" s="356"/>
      <c r="K48" s="359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188"/>
      <c r="C49" s="360"/>
      <c r="D49" s="361"/>
      <c r="E49" s="362"/>
      <c r="F49" s="363"/>
      <c r="G49" s="364"/>
      <c r="H49" s="365"/>
      <c r="I49" s="366"/>
      <c r="J49" s="364"/>
      <c r="K49" s="367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'05月統合家計簿'!A16</f>
        <v>○○銀行　１０</v>
      </c>
      <c r="B50" s="530">
        <f>'04月銀行口座入出金表'!L50</f>
        <v>0</v>
      </c>
      <c r="C50" s="57">
        <f>'05月カード利用明細表'!B122</f>
        <v>0</v>
      </c>
      <c r="D50" s="368" t="s">
        <v>225</v>
      </c>
      <c r="E50" s="369"/>
      <c r="F50" s="370"/>
      <c r="G50" s="371"/>
      <c r="H50" s="357"/>
      <c r="I50" s="372"/>
      <c r="J50" s="371"/>
      <c r="K50" s="373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352"/>
      <c r="D51" s="353"/>
      <c r="E51" s="354"/>
      <c r="F51" s="355"/>
      <c r="G51" s="356"/>
      <c r="H51" s="357"/>
      <c r="I51" s="358"/>
      <c r="J51" s="356"/>
      <c r="K51" s="359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352"/>
      <c r="D52" s="353"/>
      <c r="E52" s="354"/>
      <c r="F52" s="355"/>
      <c r="G52" s="356"/>
      <c r="H52" s="357"/>
      <c r="I52" s="358"/>
      <c r="J52" s="356"/>
      <c r="K52" s="359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352"/>
      <c r="D53" s="353"/>
      <c r="E53" s="354"/>
      <c r="F53" s="355"/>
      <c r="G53" s="356"/>
      <c r="H53" s="357"/>
      <c r="I53" s="358"/>
      <c r="J53" s="356"/>
      <c r="K53" s="359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360"/>
      <c r="D54" s="361"/>
      <c r="E54" s="362"/>
      <c r="F54" s="363"/>
      <c r="G54" s="364"/>
      <c r="H54" s="365"/>
      <c r="I54" s="366"/>
      <c r="J54" s="364"/>
      <c r="K54" s="367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'04月現金入出金表'!G37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'05月現金入出金表'!G37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13348-1346-419B-89A8-F1FC34EC0FEA}">
  <sheetPr codeName="Sheet19">
    <tabColor rgb="FFE5FFFF"/>
  </sheetPr>
  <dimension ref="A1:C125"/>
  <sheetViews>
    <sheetView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95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290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25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387"/>
      <c r="B7" s="388"/>
      <c r="C7" s="389"/>
    </row>
    <row r="8" spans="1:3" ht="21" customHeight="1" x14ac:dyDescent="0.4">
      <c r="A8" s="390"/>
      <c r="B8" s="391"/>
      <c r="C8" s="392"/>
    </row>
    <row r="9" spans="1:3" ht="21" customHeight="1" x14ac:dyDescent="0.4">
      <c r="A9" s="390"/>
      <c r="B9" s="391"/>
      <c r="C9" s="392"/>
    </row>
    <row r="10" spans="1:3" ht="21" customHeight="1" x14ac:dyDescent="0.4">
      <c r="A10" s="390"/>
      <c r="B10" s="391"/>
      <c r="C10" s="393"/>
    </row>
    <row r="11" spans="1:3" ht="21" customHeight="1" x14ac:dyDescent="0.4">
      <c r="A11" s="390"/>
      <c r="B11" s="391"/>
      <c r="C11" s="393"/>
    </row>
    <row r="12" spans="1:3" ht="21" customHeight="1" x14ac:dyDescent="0.4">
      <c r="A12" s="390"/>
      <c r="B12" s="391"/>
      <c r="C12" s="393"/>
    </row>
    <row r="13" spans="1:3" ht="21" customHeight="1" x14ac:dyDescent="0.4">
      <c r="A13" s="394"/>
      <c r="B13" s="395"/>
      <c r="C13" s="396"/>
    </row>
    <row r="14" spans="1:3" ht="21" customHeight="1" x14ac:dyDescent="0.4">
      <c r="A14" s="132" t="s">
        <v>96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3" s="127" customFormat="1" ht="18" customHeight="1" x14ac:dyDescent="0.15">
      <c r="A17" s="925" t="str">
        <f>'03月カード利用明細表'!A17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387"/>
      <c r="B19" s="388"/>
      <c r="C19" s="389"/>
    </row>
    <row r="20" spans="1:3" ht="21" customHeight="1" x14ac:dyDescent="0.4">
      <c r="A20" s="390"/>
      <c r="B20" s="391"/>
      <c r="C20" s="392"/>
    </row>
    <row r="21" spans="1:3" ht="21" customHeight="1" x14ac:dyDescent="0.4">
      <c r="A21" s="390"/>
      <c r="B21" s="391"/>
      <c r="C21" s="392"/>
    </row>
    <row r="22" spans="1:3" ht="21" customHeight="1" x14ac:dyDescent="0.4">
      <c r="A22" s="390"/>
      <c r="B22" s="391"/>
      <c r="C22" s="393"/>
    </row>
    <row r="23" spans="1:3" ht="21" customHeight="1" x14ac:dyDescent="0.4">
      <c r="A23" s="390"/>
      <c r="B23" s="391"/>
      <c r="C23" s="393"/>
    </row>
    <row r="24" spans="1:3" ht="21" customHeight="1" x14ac:dyDescent="0.4">
      <c r="A24" s="390"/>
      <c r="B24" s="391"/>
      <c r="C24" s="393"/>
    </row>
    <row r="25" spans="1:3" ht="21" customHeight="1" x14ac:dyDescent="0.4">
      <c r="A25" s="394"/>
      <c r="B25" s="395"/>
      <c r="C25" s="396"/>
    </row>
    <row r="26" spans="1:3" ht="21" customHeight="1" x14ac:dyDescent="0.4">
      <c r="A26" s="132" t="s">
        <v>96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3" s="127" customFormat="1" ht="18" customHeight="1" x14ac:dyDescent="0.15">
      <c r="A29" s="925" t="str">
        <f>'03月カード利用明細表'!A29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387"/>
      <c r="B31" s="388"/>
      <c r="C31" s="389">
        <v>44287</v>
      </c>
    </row>
    <row r="32" spans="1:3" ht="21" customHeight="1" x14ac:dyDescent="0.4">
      <c r="A32" s="397"/>
      <c r="B32" s="391"/>
      <c r="C32" s="392"/>
    </row>
    <row r="33" spans="1:3" ht="21" customHeight="1" x14ac:dyDescent="0.4">
      <c r="A33" s="390"/>
      <c r="B33" s="391"/>
      <c r="C33" s="392"/>
    </row>
    <row r="34" spans="1:3" ht="21" customHeight="1" x14ac:dyDescent="0.4">
      <c r="A34" s="390"/>
      <c r="B34" s="391"/>
      <c r="C34" s="393"/>
    </row>
    <row r="35" spans="1:3" ht="21" customHeight="1" x14ac:dyDescent="0.4">
      <c r="A35" s="390"/>
      <c r="B35" s="391"/>
      <c r="C35" s="393"/>
    </row>
    <row r="36" spans="1:3" ht="21" customHeight="1" x14ac:dyDescent="0.4">
      <c r="A36" s="390"/>
      <c r="B36" s="391"/>
      <c r="C36" s="393"/>
    </row>
    <row r="37" spans="1:3" ht="21" customHeight="1" x14ac:dyDescent="0.4">
      <c r="A37" s="394"/>
      <c r="B37" s="395"/>
      <c r="C37" s="396"/>
    </row>
    <row r="38" spans="1:3" ht="21" customHeight="1" x14ac:dyDescent="0.4">
      <c r="A38" s="132" t="s">
        <v>96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25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387"/>
      <c r="B43" s="388"/>
      <c r="C43" s="389"/>
    </row>
    <row r="44" spans="1:3" ht="21" customHeight="1" x14ac:dyDescent="0.4">
      <c r="A44" s="390"/>
      <c r="B44" s="391"/>
      <c r="C44" s="392"/>
    </row>
    <row r="45" spans="1:3" ht="21" customHeight="1" x14ac:dyDescent="0.4">
      <c r="A45" s="390"/>
      <c r="B45" s="391"/>
      <c r="C45" s="392"/>
    </row>
    <row r="46" spans="1:3" ht="21" customHeight="1" x14ac:dyDescent="0.4">
      <c r="A46" s="390"/>
      <c r="B46" s="391"/>
      <c r="C46" s="393"/>
    </row>
    <row r="47" spans="1:3" ht="21" customHeight="1" x14ac:dyDescent="0.4">
      <c r="A47" s="390"/>
      <c r="B47" s="391"/>
      <c r="C47" s="393"/>
    </row>
    <row r="48" spans="1:3" ht="21" customHeight="1" x14ac:dyDescent="0.4">
      <c r="A48" s="390"/>
      <c r="B48" s="391"/>
      <c r="C48" s="393"/>
    </row>
    <row r="49" spans="1:3" ht="21" customHeight="1" x14ac:dyDescent="0.4">
      <c r="A49" s="394"/>
      <c r="B49" s="395"/>
      <c r="C49" s="396"/>
    </row>
    <row r="50" spans="1:3" ht="21" customHeight="1" x14ac:dyDescent="0.4">
      <c r="A50" s="132" t="s">
        <v>96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25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387"/>
      <c r="B55" s="388"/>
      <c r="C55" s="389"/>
    </row>
    <row r="56" spans="1:3" ht="21" customHeight="1" x14ac:dyDescent="0.4">
      <c r="A56" s="390"/>
      <c r="B56" s="391"/>
      <c r="C56" s="392"/>
    </row>
    <row r="57" spans="1:3" ht="21" customHeight="1" x14ac:dyDescent="0.4">
      <c r="A57" s="390"/>
      <c r="B57" s="391"/>
      <c r="C57" s="392"/>
    </row>
    <row r="58" spans="1:3" ht="21" customHeight="1" x14ac:dyDescent="0.4">
      <c r="A58" s="390"/>
      <c r="B58" s="391"/>
      <c r="C58" s="393"/>
    </row>
    <row r="59" spans="1:3" ht="21" customHeight="1" x14ac:dyDescent="0.4">
      <c r="A59" s="390"/>
      <c r="B59" s="391"/>
      <c r="C59" s="393"/>
    </row>
    <row r="60" spans="1:3" ht="21" customHeight="1" x14ac:dyDescent="0.4">
      <c r="A60" s="390"/>
      <c r="B60" s="391"/>
      <c r="C60" s="393"/>
    </row>
    <row r="61" spans="1:3" ht="21" customHeight="1" x14ac:dyDescent="0.4">
      <c r="A61" s="394"/>
      <c r="B61" s="395"/>
      <c r="C61" s="396"/>
    </row>
    <row r="62" spans="1:3" ht="21" customHeight="1" x14ac:dyDescent="0.4">
      <c r="A62" s="132" t="s">
        <v>96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25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387"/>
      <c r="B67" s="388"/>
      <c r="C67" s="389"/>
    </row>
    <row r="68" spans="1:3" ht="21" customHeight="1" x14ac:dyDescent="0.4">
      <c r="A68" s="390"/>
      <c r="B68" s="391"/>
      <c r="C68" s="392"/>
    </row>
    <row r="69" spans="1:3" ht="21" customHeight="1" x14ac:dyDescent="0.4">
      <c r="A69" s="390"/>
      <c r="B69" s="391"/>
      <c r="C69" s="392"/>
    </row>
    <row r="70" spans="1:3" ht="21" customHeight="1" x14ac:dyDescent="0.4">
      <c r="A70" s="390"/>
      <c r="B70" s="391"/>
      <c r="C70" s="393"/>
    </row>
    <row r="71" spans="1:3" ht="21" customHeight="1" x14ac:dyDescent="0.4">
      <c r="A71" s="390"/>
      <c r="B71" s="391"/>
      <c r="C71" s="393"/>
    </row>
    <row r="72" spans="1:3" ht="21" customHeight="1" x14ac:dyDescent="0.4">
      <c r="A72" s="390"/>
      <c r="B72" s="391"/>
      <c r="C72" s="393"/>
    </row>
    <row r="73" spans="1:3" ht="21" customHeight="1" x14ac:dyDescent="0.4">
      <c r="A73" s="394"/>
      <c r="B73" s="395"/>
      <c r="C73" s="396"/>
    </row>
    <row r="74" spans="1:3" ht="21" customHeight="1" x14ac:dyDescent="0.4">
      <c r="A74" s="132" t="s">
        <v>96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25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387"/>
      <c r="B79" s="388"/>
      <c r="C79" s="389"/>
    </row>
    <row r="80" spans="1:3" ht="21" customHeight="1" x14ac:dyDescent="0.4">
      <c r="A80" s="390"/>
      <c r="B80" s="391"/>
      <c r="C80" s="392"/>
    </row>
    <row r="81" spans="1:3" ht="21" customHeight="1" x14ac:dyDescent="0.4">
      <c r="A81" s="390"/>
      <c r="B81" s="391"/>
      <c r="C81" s="392"/>
    </row>
    <row r="82" spans="1:3" ht="21" customHeight="1" x14ac:dyDescent="0.4">
      <c r="A82" s="390"/>
      <c r="B82" s="391"/>
      <c r="C82" s="393"/>
    </row>
    <row r="83" spans="1:3" ht="21" customHeight="1" x14ac:dyDescent="0.4">
      <c r="A83" s="390"/>
      <c r="B83" s="391"/>
      <c r="C83" s="393"/>
    </row>
    <row r="84" spans="1:3" ht="21" customHeight="1" x14ac:dyDescent="0.4">
      <c r="A84" s="390"/>
      <c r="B84" s="391"/>
      <c r="C84" s="393"/>
    </row>
    <row r="85" spans="1:3" ht="21" customHeight="1" x14ac:dyDescent="0.4">
      <c r="A85" s="394"/>
      <c r="B85" s="395"/>
      <c r="C85" s="396"/>
    </row>
    <row r="86" spans="1:3" ht="21" customHeight="1" x14ac:dyDescent="0.4">
      <c r="A86" s="132" t="s">
        <v>96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25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387"/>
      <c r="B91" s="388"/>
      <c r="C91" s="389"/>
    </row>
    <row r="92" spans="1:3" ht="21" customHeight="1" x14ac:dyDescent="0.4">
      <c r="A92" s="390"/>
      <c r="B92" s="391"/>
      <c r="C92" s="392"/>
    </row>
    <row r="93" spans="1:3" ht="21" customHeight="1" x14ac:dyDescent="0.4">
      <c r="A93" s="390"/>
      <c r="B93" s="391"/>
      <c r="C93" s="392"/>
    </row>
    <row r="94" spans="1:3" ht="21" customHeight="1" x14ac:dyDescent="0.4">
      <c r="A94" s="390"/>
      <c r="B94" s="391"/>
      <c r="C94" s="393"/>
    </row>
    <row r="95" spans="1:3" ht="21" customHeight="1" x14ac:dyDescent="0.4">
      <c r="A95" s="390"/>
      <c r="B95" s="391"/>
      <c r="C95" s="393"/>
    </row>
    <row r="96" spans="1:3" ht="21" customHeight="1" x14ac:dyDescent="0.4">
      <c r="A96" s="390"/>
      <c r="B96" s="391"/>
      <c r="C96" s="393"/>
    </row>
    <row r="97" spans="1:3" ht="21" customHeight="1" x14ac:dyDescent="0.4">
      <c r="A97" s="394"/>
      <c r="B97" s="395"/>
      <c r="C97" s="396"/>
    </row>
    <row r="98" spans="1:3" ht="21" customHeight="1" x14ac:dyDescent="0.4">
      <c r="A98" s="132" t="s">
        <v>96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25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387"/>
      <c r="B103" s="388"/>
      <c r="C103" s="389"/>
    </row>
    <row r="104" spans="1:3" ht="21" customHeight="1" x14ac:dyDescent="0.4">
      <c r="A104" s="390"/>
      <c r="B104" s="391"/>
      <c r="C104" s="392"/>
    </row>
    <row r="105" spans="1:3" ht="21" customHeight="1" x14ac:dyDescent="0.4">
      <c r="A105" s="390"/>
      <c r="B105" s="391"/>
      <c r="C105" s="392"/>
    </row>
    <row r="106" spans="1:3" ht="21" customHeight="1" x14ac:dyDescent="0.4">
      <c r="A106" s="390"/>
      <c r="B106" s="391"/>
      <c r="C106" s="393"/>
    </row>
    <row r="107" spans="1:3" ht="21" customHeight="1" x14ac:dyDescent="0.4">
      <c r="A107" s="390"/>
      <c r="B107" s="391"/>
      <c r="C107" s="393"/>
    </row>
    <row r="108" spans="1:3" ht="21" customHeight="1" x14ac:dyDescent="0.4">
      <c r="A108" s="390"/>
      <c r="B108" s="391"/>
      <c r="C108" s="393"/>
    </row>
    <row r="109" spans="1:3" ht="21" customHeight="1" x14ac:dyDescent="0.4">
      <c r="A109" s="394"/>
      <c r="B109" s="395"/>
      <c r="C109" s="396"/>
    </row>
    <row r="110" spans="1:3" ht="21" customHeight="1" x14ac:dyDescent="0.4">
      <c r="A110" s="132" t="s">
        <v>96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25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387"/>
      <c r="B115" s="388"/>
      <c r="C115" s="389"/>
    </row>
    <row r="116" spans="1:3" ht="21" customHeight="1" x14ac:dyDescent="0.4">
      <c r="A116" s="390"/>
      <c r="B116" s="391"/>
      <c r="C116" s="392"/>
    </row>
    <row r="117" spans="1:3" ht="21" customHeight="1" x14ac:dyDescent="0.4">
      <c r="A117" s="390"/>
      <c r="B117" s="391"/>
      <c r="C117" s="392"/>
    </row>
    <row r="118" spans="1:3" ht="21" customHeight="1" x14ac:dyDescent="0.4">
      <c r="A118" s="390"/>
      <c r="B118" s="391"/>
      <c r="C118" s="393"/>
    </row>
    <row r="119" spans="1:3" ht="21" customHeight="1" x14ac:dyDescent="0.4">
      <c r="A119" s="390"/>
      <c r="B119" s="391"/>
      <c r="C119" s="393"/>
    </row>
    <row r="120" spans="1:3" ht="21" customHeight="1" x14ac:dyDescent="0.4">
      <c r="A120" s="390"/>
      <c r="B120" s="391"/>
      <c r="C120" s="393"/>
    </row>
    <row r="121" spans="1:3" ht="21" customHeight="1" x14ac:dyDescent="0.4">
      <c r="A121" s="394"/>
      <c r="B121" s="395"/>
      <c r="C121" s="396"/>
    </row>
    <row r="122" spans="1:3" ht="21" customHeight="1" x14ac:dyDescent="0.4">
      <c r="A122" s="132" t="s">
        <v>96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97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4A85-9ED3-47D8-91EA-4D942080217F}">
  <sheetPr codeName="Sheet2"/>
  <dimension ref="A1:AD57"/>
  <sheetViews>
    <sheetView workbookViewId="0">
      <selection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184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179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65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'01月統合家計簿'!A7</f>
        <v>○○銀行　１</v>
      </c>
      <c r="B5" s="1281">
        <f>'01月統合家計簿'!C7</f>
        <v>0</v>
      </c>
      <c r="C5" s="1077">
        <f>'01月カード利用明細表'!B14</f>
        <v>0</v>
      </c>
      <c r="D5" s="1078" t="s">
        <v>50</v>
      </c>
      <c r="E5" s="1079"/>
      <c r="F5" s="1080"/>
      <c r="G5" s="1081"/>
      <c r="H5" s="1082"/>
      <c r="I5" s="1083"/>
      <c r="J5" s="1081"/>
      <c r="K5" s="1084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1085"/>
      <c r="D6" s="1086"/>
      <c r="E6" s="1087"/>
      <c r="F6" s="1088"/>
      <c r="G6" s="1089"/>
      <c r="H6" s="1090"/>
      <c r="I6" s="1091"/>
      <c r="J6" s="1092"/>
      <c r="K6" s="1093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1094"/>
      <c r="D7" s="1086"/>
      <c r="E7" s="1079"/>
      <c r="F7" s="1088"/>
      <c r="G7" s="1092"/>
      <c r="H7" s="1090"/>
      <c r="I7" s="1091"/>
      <c r="J7" s="1092"/>
      <c r="K7" s="1093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1094"/>
      <c r="D8" s="1095"/>
      <c r="E8" s="1079"/>
      <c r="F8" s="1088"/>
      <c r="G8" s="1092"/>
      <c r="H8" s="1090"/>
      <c r="I8" s="1091"/>
      <c r="J8" s="1092"/>
      <c r="K8" s="1093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1096"/>
      <c r="D9" s="1097"/>
      <c r="E9" s="1098"/>
      <c r="F9" s="1099"/>
      <c r="G9" s="1100"/>
      <c r="H9" s="1101"/>
      <c r="I9" s="1102"/>
      <c r="J9" s="1100"/>
      <c r="K9" s="1103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'01月統合家計簿'!A8</f>
        <v>○○銀行　２</v>
      </c>
      <c r="B10" s="1282">
        <f>'01月統合家計簿'!C8</f>
        <v>0</v>
      </c>
      <c r="C10" s="1104">
        <f>'01月カード利用明細表'!B26</f>
        <v>0</v>
      </c>
      <c r="D10" s="1105" t="s">
        <v>236</v>
      </c>
      <c r="E10" s="1106"/>
      <c r="F10" s="1080"/>
      <c r="G10" s="1107"/>
      <c r="H10" s="1090"/>
      <c r="I10" s="1108"/>
      <c r="J10" s="1107"/>
      <c r="K10" s="110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1094"/>
      <c r="D11" s="1086"/>
      <c r="E11" s="1079"/>
      <c r="F11" s="1088"/>
      <c r="G11" s="1092"/>
      <c r="H11" s="1090"/>
      <c r="I11" s="1091"/>
      <c r="J11" s="1092"/>
      <c r="K11" s="1093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1094"/>
      <c r="D12" s="1086"/>
      <c r="E12" s="1079"/>
      <c r="F12" s="1088"/>
      <c r="G12" s="1092"/>
      <c r="H12" s="1090"/>
      <c r="I12" s="1091"/>
      <c r="J12" s="1092"/>
      <c r="K12" s="1093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1094"/>
      <c r="D13" s="1095"/>
      <c r="E13" s="1079"/>
      <c r="F13" s="1088"/>
      <c r="G13" s="1092"/>
      <c r="H13" s="1090"/>
      <c r="I13" s="1091"/>
      <c r="J13" s="1092"/>
      <c r="K13" s="1093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1110"/>
      <c r="D14" s="1111"/>
      <c r="E14" s="1112"/>
      <c r="F14" s="1099"/>
      <c r="G14" s="1100"/>
      <c r="H14" s="1101"/>
      <c r="I14" s="1102"/>
      <c r="J14" s="1100"/>
      <c r="K14" s="1103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'01月統合家計簿'!A9</f>
        <v>○○銀行　３</v>
      </c>
      <c r="B15" s="1282">
        <f>'01月統合家計簿'!C9</f>
        <v>0</v>
      </c>
      <c r="C15" s="1104">
        <f>'01月カード利用明細表'!B38</f>
        <v>0</v>
      </c>
      <c r="D15" s="1105" t="s">
        <v>237</v>
      </c>
      <c r="E15" s="1106"/>
      <c r="F15" s="1080"/>
      <c r="G15" s="1107"/>
      <c r="H15" s="1090"/>
      <c r="I15" s="1108"/>
      <c r="J15" s="1107"/>
      <c r="K15" s="110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1094"/>
      <c r="D16" s="1086"/>
      <c r="E16" s="1079"/>
      <c r="F16" s="1088"/>
      <c r="G16" s="1092"/>
      <c r="H16" s="1090"/>
      <c r="I16" s="1091"/>
      <c r="J16" s="1092"/>
      <c r="K16" s="1093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x14ac:dyDescent="0.4">
      <c r="A17" s="63">
        <f>SUM(C15:C19)</f>
        <v>0</v>
      </c>
      <c r="B17" s="61"/>
      <c r="C17" s="1094"/>
      <c r="D17" s="1095"/>
      <c r="E17" s="1079"/>
      <c r="F17" s="1088"/>
      <c r="G17" s="1092"/>
      <c r="H17" s="1090"/>
      <c r="I17" s="1091"/>
      <c r="J17" s="1092"/>
      <c r="K17" s="1093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x14ac:dyDescent="0.4">
      <c r="A18" s="64" t="s">
        <v>25</v>
      </c>
      <c r="B18" s="61"/>
      <c r="C18" s="1094"/>
      <c r="D18" s="1095"/>
      <c r="E18" s="1079"/>
      <c r="F18" s="1088"/>
      <c r="G18" s="1092"/>
      <c r="H18" s="1090"/>
      <c r="I18" s="1091"/>
      <c r="J18" s="1092"/>
      <c r="K18" s="1093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 x14ac:dyDescent="0.45">
      <c r="A19" s="65">
        <f>B15-SUM(C15:C19)</f>
        <v>0</v>
      </c>
      <c r="B19" s="188"/>
      <c r="C19" s="1110"/>
      <c r="D19" s="1095"/>
      <c r="E19" s="1112"/>
      <c r="F19" s="1099"/>
      <c r="G19" s="1100"/>
      <c r="H19" s="1101"/>
      <c r="I19" s="1102"/>
      <c r="J19" s="1100"/>
      <c r="K19" s="1103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x14ac:dyDescent="0.4">
      <c r="A20" s="68" t="str">
        <f>'01月統合家計簿'!A10</f>
        <v>○○銀行　４</v>
      </c>
      <c r="B20" s="1282">
        <f>'01月統合家計簿'!C10</f>
        <v>0</v>
      </c>
      <c r="C20" s="1104">
        <f>'01月カード利用明細表'!B50</f>
        <v>0</v>
      </c>
      <c r="D20" s="1105" t="s">
        <v>53</v>
      </c>
      <c r="E20" s="1106"/>
      <c r="F20" s="1080"/>
      <c r="G20" s="1107"/>
      <c r="H20" s="1090"/>
      <c r="I20" s="1108"/>
      <c r="J20" s="1107"/>
      <c r="K20" s="1109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x14ac:dyDescent="0.4">
      <c r="A21" s="60" t="s">
        <v>24</v>
      </c>
      <c r="B21" s="61"/>
      <c r="C21" s="1094"/>
      <c r="D21" s="1086"/>
      <c r="E21" s="1079"/>
      <c r="F21" s="1088"/>
      <c r="G21" s="1092"/>
      <c r="H21" s="1090"/>
      <c r="I21" s="1091"/>
      <c r="J21" s="1092"/>
      <c r="K21" s="1093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x14ac:dyDescent="0.4">
      <c r="A22" s="63">
        <f>SUM(C20:C24)</f>
        <v>0</v>
      </c>
      <c r="B22" s="61"/>
      <c r="C22" s="1094"/>
      <c r="D22" s="1086"/>
      <c r="E22" s="1079"/>
      <c r="F22" s="1088"/>
      <c r="G22" s="1092"/>
      <c r="H22" s="1090"/>
      <c r="I22" s="1091"/>
      <c r="J22" s="1092"/>
      <c r="K22" s="1093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x14ac:dyDescent="0.4">
      <c r="A23" s="64" t="s">
        <v>25</v>
      </c>
      <c r="B23" s="61"/>
      <c r="C23" s="1094"/>
      <c r="D23" s="1086"/>
      <c r="E23" s="1079"/>
      <c r="F23" s="1088"/>
      <c r="G23" s="1092"/>
      <c r="H23" s="1090"/>
      <c r="I23" s="1091"/>
      <c r="J23" s="1092"/>
      <c r="K23" s="1093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 x14ac:dyDescent="0.45">
      <c r="A24" s="65">
        <f>B20-SUM(C20:C24)</f>
        <v>0</v>
      </c>
      <c r="B24" s="188"/>
      <c r="C24" s="1110"/>
      <c r="D24" s="1113"/>
      <c r="E24" s="1112"/>
      <c r="F24" s="1099"/>
      <c r="G24" s="1100"/>
      <c r="H24" s="1101"/>
      <c r="I24" s="1102"/>
      <c r="J24" s="1100"/>
      <c r="K24" s="1103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x14ac:dyDescent="0.4">
      <c r="A25" s="68" t="str">
        <f>'01月統合家計簿'!A11</f>
        <v>○○銀行　５</v>
      </c>
      <c r="B25" s="1282">
        <f>'01月統合家計簿'!C11</f>
        <v>0</v>
      </c>
      <c r="C25" s="1104">
        <f>'01月カード利用明細表'!B62</f>
        <v>0</v>
      </c>
      <c r="D25" s="1105" t="s">
        <v>54</v>
      </c>
      <c r="E25" s="1106"/>
      <c r="F25" s="1080"/>
      <c r="G25" s="1107"/>
      <c r="H25" s="1090"/>
      <c r="I25" s="1108"/>
      <c r="J25" s="1107"/>
      <c r="K25" s="1109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x14ac:dyDescent="0.4">
      <c r="A26" s="60" t="s">
        <v>24</v>
      </c>
      <c r="B26" s="61"/>
      <c r="C26" s="1094"/>
      <c r="D26" s="1086"/>
      <c r="E26" s="1079"/>
      <c r="F26" s="1088"/>
      <c r="G26" s="1092"/>
      <c r="H26" s="1090"/>
      <c r="I26" s="1091"/>
      <c r="J26" s="1092"/>
      <c r="K26" s="1093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x14ac:dyDescent="0.4">
      <c r="A27" s="63">
        <f>SUM(C25:C29)</f>
        <v>0</v>
      </c>
      <c r="B27" s="61"/>
      <c r="C27" s="1094"/>
      <c r="D27" s="1086"/>
      <c r="E27" s="1079"/>
      <c r="F27" s="1088"/>
      <c r="G27" s="1092"/>
      <c r="H27" s="1090"/>
      <c r="I27" s="1091"/>
      <c r="J27" s="1092"/>
      <c r="K27" s="1093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x14ac:dyDescent="0.4">
      <c r="A28" s="64" t="s">
        <v>25</v>
      </c>
      <c r="B28" s="61"/>
      <c r="C28" s="1094"/>
      <c r="D28" s="1086"/>
      <c r="E28" s="1079"/>
      <c r="F28" s="1088"/>
      <c r="G28" s="1092"/>
      <c r="H28" s="1090"/>
      <c r="I28" s="1091"/>
      <c r="J28" s="1092"/>
      <c r="K28" s="1093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 x14ac:dyDescent="0.45">
      <c r="A29" s="65">
        <f>B25-SUM(C25:C29)</f>
        <v>0</v>
      </c>
      <c r="B29" s="188"/>
      <c r="C29" s="1110"/>
      <c r="D29" s="1113"/>
      <c r="E29" s="1112"/>
      <c r="F29" s="1099"/>
      <c r="G29" s="1100"/>
      <c r="H29" s="1101"/>
      <c r="I29" s="1102"/>
      <c r="J29" s="1100"/>
      <c r="K29" s="1103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x14ac:dyDescent="0.4">
      <c r="A30" s="68" t="str">
        <f>'01月統合家計簿'!A12</f>
        <v>○○銀行　６</v>
      </c>
      <c r="B30" s="1282">
        <f>'01月統合家計簿'!C12</f>
        <v>0</v>
      </c>
      <c r="C30" s="1104">
        <f>'01月カード利用明細表'!B74</f>
        <v>0</v>
      </c>
      <c r="D30" s="1105" t="s">
        <v>55</v>
      </c>
      <c r="E30" s="1106"/>
      <c r="F30" s="1080"/>
      <c r="G30" s="1107"/>
      <c r="H30" s="1082"/>
      <c r="I30" s="1108"/>
      <c r="J30" s="1107"/>
      <c r="K30" s="1109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x14ac:dyDescent="0.4">
      <c r="A31" s="60" t="s">
        <v>24</v>
      </c>
      <c r="B31" s="1188"/>
      <c r="C31" s="1094"/>
      <c r="D31" s="1114"/>
      <c r="E31" s="1079"/>
      <c r="F31" s="1088"/>
      <c r="G31" s="1092"/>
      <c r="H31" s="1090"/>
      <c r="I31" s="1091"/>
      <c r="J31" s="1092"/>
      <c r="K31" s="1093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x14ac:dyDescent="0.4">
      <c r="A32" s="63">
        <f>SUM(C30:C34)</f>
        <v>0</v>
      </c>
      <c r="B32" s="61"/>
      <c r="C32" s="1094"/>
      <c r="D32" s="1086"/>
      <c r="E32" s="1079"/>
      <c r="F32" s="1088"/>
      <c r="G32" s="1092"/>
      <c r="H32" s="1090"/>
      <c r="I32" s="1091"/>
      <c r="J32" s="1092"/>
      <c r="K32" s="1093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x14ac:dyDescent="0.4">
      <c r="A33" s="64" t="s">
        <v>25</v>
      </c>
      <c r="B33" s="61"/>
      <c r="C33" s="1094"/>
      <c r="D33" s="1095"/>
      <c r="E33" s="1079"/>
      <c r="F33" s="1088"/>
      <c r="G33" s="1092"/>
      <c r="H33" s="1090"/>
      <c r="I33" s="1091"/>
      <c r="J33" s="1092"/>
      <c r="K33" s="1093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 x14ac:dyDescent="0.45">
      <c r="A34" s="65">
        <f>B30-SUM(C30:C34)</f>
        <v>0</v>
      </c>
      <c r="B34" s="188"/>
      <c r="C34" s="1110"/>
      <c r="D34" s="1095"/>
      <c r="E34" s="1112"/>
      <c r="F34" s="1099"/>
      <c r="G34" s="1100"/>
      <c r="H34" s="1101"/>
      <c r="I34" s="1102"/>
      <c r="J34" s="1100"/>
      <c r="K34" s="1103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x14ac:dyDescent="0.4">
      <c r="A35" s="68" t="str">
        <f>'01月統合家計簿'!A13</f>
        <v>○○銀行　７</v>
      </c>
      <c r="B35" s="1282">
        <f>'01月統合家計簿'!C13</f>
        <v>0</v>
      </c>
      <c r="C35" s="1104">
        <f>'01月カード利用明細表'!B86</f>
        <v>0</v>
      </c>
      <c r="D35" s="1105" t="s">
        <v>56</v>
      </c>
      <c r="E35" s="1106"/>
      <c r="F35" s="1080"/>
      <c r="G35" s="1107"/>
      <c r="H35" s="1082"/>
      <c r="I35" s="1108"/>
      <c r="J35" s="1107"/>
      <c r="K35" s="1109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x14ac:dyDescent="0.4">
      <c r="A36" s="60" t="s">
        <v>24</v>
      </c>
      <c r="B36" s="61"/>
      <c r="C36" s="1094"/>
      <c r="D36" s="1115"/>
      <c r="E36" s="1079"/>
      <c r="F36" s="1088"/>
      <c r="G36" s="1092"/>
      <c r="H36" s="1090"/>
      <c r="I36" s="1091"/>
      <c r="J36" s="1092"/>
      <c r="K36" s="1093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x14ac:dyDescent="0.4">
      <c r="A37" s="63">
        <f>SUM(C35:C39)</f>
        <v>0</v>
      </c>
      <c r="B37" s="61"/>
      <c r="C37" s="1094"/>
      <c r="D37" s="1086"/>
      <c r="E37" s="1079"/>
      <c r="F37" s="1088"/>
      <c r="G37" s="1092"/>
      <c r="H37" s="1090"/>
      <c r="I37" s="1091"/>
      <c r="J37" s="1092"/>
      <c r="K37" s="1093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x14ac:dyDescent="0.4">
      <c r="A38" s="64" t="s">
        <v>25</v>
      </c>
      <c r="B38" s="61"/>
      <c r="C38" s="1094"/>
      <c r="D38" s="1095"/>
      <c r="E38" s="1079"/>
      <c r="F38" s="1088"/>
      <c r="G38" s="1092"/>
      <c r="H38" s="1090"/>
      <c r="I38" s="1091"/>
      <c r="J38" s="1092"/>
      <c r="K38" s="1093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 x14ac:dyDescent="0.45">
      <c r="A39" s="65">
        <f>B35-SUM(C35:C39)</f>
        <v>0</v>
      </c>
      <c r="B39" s="188"/>
      <c r="C39" s="1110"/>
      <c r="D39" s="1095"/>
      <c r="E39" s="1112"/>
      <c r="F39" s="1099"/>
      <c r="G39" s="1100"/>
      <c r="H39" s="1101"/>
      <c r="I39" s="1102"/>
      <c r="J39" s="1100"/>
      <c r="K39" s="1103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x14ac:dyDescent="0.4">
      <c r="A40" s="68" t="str">
        <f>'01月統合家計簿'!A14</f>
        <v>○○銀行　８</v>
      </c>
      <c r="B40" s="1282">
        <f>'01月統合家計簿'!C14</f>
        <v>0</v>
      </c>
      <c r="C40" s="1104">
        <f>'01月カード利用明細表'!B98</f>
        <v>0</v>
      </c>
      <c r="D40" s="1105" t="s">
        <v>223</v>
      </c>
      <c r="E40" s="1106"/>
      <c r="F40" s="1080"/>
      <c r="G40" s="1107"/>
      <c r="H40" s="1090"/>
      <c r="I40" s="1108"/>
      <c r="J40" s="1107"/>
      <c r="K40" s="1109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x14ac:dyDescent="0.4">
      <c r="A41" s="60" t="s">
        <v>24</v>
      </c>
      <c r="B41" s="61"/>
      <c r="C41" s="1094"/>
      <c r="D41" s="1115"/>
      <c r="E41" s="1079"/>
      <c r="F41" s="1088"/>
      <c r="G41" s="1092"/>
      <c r="H41" s="1090"/>
      <c r="I41" s="1091"/>
      <c r="J41" s="1092"/>
      <c r="K41" s="1093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x14ac:dyDescent="0.4">
      <c r="A42" s="63">
        <f>SUM(C40:C44)</f>
        <v>0</v>
      </c>
      <c r="B42" s="61"/>
      <c r="C42" s="1094"/>
      <c r="D42" s="1086"/>
      <c r="E42" s="1079"/>
      <c r="F42" s="1088"/>
      <c r="G42" s="1092"/>
      <c r="H42" s="1090"/>
      <c r="I42" s="1091"/>
      <c r="J42" s="1092"/>
      <c r="K42" s="1093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x14ac:dyDescent="0.4">
      <c r="A43" s="64" t="s">
        <v>25</v>
      </c>
      <c r="B43" s="61"/>
      <c r="C43" s="1094"/>
      <c r="D43" s="1095"/>
      <c r="E43" s="1079"/>
      <c r="F43" s="1088"/>
      <c r="G43" s="1092"/>
      <c r="H43" s="1090"/>
      <c r="I43" s="1091"/>
      <c r="J43" s="1092"/>
      <c r="K43" s="1093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 x14ac:dyDescent="0.45">
      <c r="A44" s="65">
        <f>B40-SUM(C40:C44)</f>
        <v>0</v>
      </c>
      <c r="B44" s="188"/>
      <c r="C44" s="1110"/>
      <c r="D44" s="1095"/>
      <c r="E44" s="1112"/>
      <c r="F44" s="1099"/>
      <c r="G44" s="1100"/>
      <c r="H44" s="1101"/>
      <c r="I44" s="1102"/>
      <c r="J44" s="1100"/>
      <c r="K44" s="1103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x14ac:dyDescent="0.4">
      <c r="A45" s="68" t="str">
        <f>'01月統合家計簿'!A15</f>
        <v>○○銀行　９</v>
      </c>
      <c r="B45" s="1282">
        <f>'01月統合家計簿'!C15</f>
        <v>0</v>
      </c>
      <c r="C45" s="1104">
        <f>'01月カード利用明細表'!B110</f>
        <v>0</v>
      </c>
      <c r="D45" s="1105" t="s">
        <v>224</v>
      </c>
      <c r="E45" s="1106"/>
      <c r="F45" s="1080"/>
      <c r="G45" s="1107"/>
      <c r="H45" s="1090"/>
      <c r="I45" s="1108"/>
      <c r="J45" s="1107"/>
      <c r="K45" s="1109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x14ac:dyDescent="0.4">
      <c r="A46" s="60" t="s">
        <v>24</v>
      </c>
      <c r="B46" s="61"/>
      <c r="C46" s="1094"/>
      <c r="D46" s="1086"/>
      <c r="E46" s="1079"/>
      <c r="F46" s="1088"/>
      <c r="G46" s="1092"/>
      <c r="H46" s="1090"/>
      <c r="I46" s="1091"/>
      <c r="J46" s="1092"/>
      <c r="K46" s="1093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x14ac:dyDescent="0.4">
      <c r="A47" s="63">
        <f>SUM(C45:C49)</f>
        <v>0</v>
      </c>
      <c r="B47" s="61"/>
      <c r="C47" s="1094"/>
      <c r="D47" s="1086"/>
      <c r="E47" s="1079"/>
      <c r="F47" s="1088"/>
      <c r="G47" s="1092"/>
      <c r="H47" s="1090"/>
      <c r="I47" s="1091"/>
      <c r="J47" s="1092"/>
      <c r="K47" s="1093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x14ac:dyDescent="0.4">
      <c r="A48" s="64" t="s">
        <v>25</v>
      </c>
      <c r="B48" s="61"/>
      <c r="C48" s="1094"/>
      <c r="D48" s="1086"/>
      <c r="E48" s="1079"/>
      <c r="F48" s="1088"/>
      <c r="G48" s="1092"/>
      <c r="H48" s="1090"/>
      <c r="I48" s="1091"/>
      <c r="J48" s="1092"/>
      <c r="K48" s="1093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30" ht="19.5" thickBot="1" x14ac:dyDescent="0.45">
      <c r="A49" s="65">
        <f>B45-SUM(C45:C49)</f>
        <v>0</v>
      </c>
      <c r="B49" s="188"/>
      <c r="C49" s="1110"/>
      <c r="D49" s="1113"/>
      <c r="E49" s="1112"/>
      <c r="F49" s="1099"/>
      <c r="G49" s="1100"/>
      <c r="H49" s="1101"/>
      <c r="I49" s="1102"/>
      <c r="J49" s="1100"/>
      <c r="K49" s="1103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'01月統合家計簿'!A16</f>
        <v>○○銀行　１０</v>
      </c>
      <c r="B50" s="1282">
        <f>'01月統合家計簿'!C16</f>
        <v>0</v>
      </c>
      <c r="C50" s="1104">
        <f>'01月カード利用明細表'!B122</f>
        <v>0</v>
      </c>
      <c r="D50" s="1105" t="s">
        <v>225</v>
      </c>
      <c r="E50" s="1106"/>
      <c r="F50" s="1080"/>
      <c r="G50" s="1107"/>
      <c r="H50" s="1090"/>
      <c r="I50" s="1108"/>
      <c r="J50" s="1107"/>
      <c r="K50" s="110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1094"/>
      <c r="D51" s="1086"/>
      <c r="E51" s="1079"/>
      <c r="F51" s="1088"/>
      <c r="G51" s="1092"/>
      <c r="H51" s="1090"/>
      <c r="I51" s="1091"/>
      <c r="J51" s="1092"/>
      <c r="K51" s="1093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1094"/>
      <c r="D52" s="1086"/>
      <c r="E52" s="1079"/>
      <c r="F52" s="1088"/>
      <c r="G52" s="1092"/>
      <c r="H52" s="1090"/>
      <c r="I52" s="1091"/>
      <c r="J52" s="1092"/>
      <c r="K52" s="1093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1094"/>
      <c r="D53" s="1086"/>
      <c r="E53" s="1079"/>
      <c r="F53" s="1088"/>
      <c r="G53" s="1092"/>
      <c r="H53" s="1090"/>
      <c r="I53" s="1091"/>
      <c r="J53" s="1092"/>
      <c r="K53" s="1093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188"/>
      <c r="C54" s="1110"/>
      <c r="D54" s="1113"/>
      <c r="E54" s="1112"/>
      <c r="F54" s="1099"/>
      <c r="G54" s="1100"/>
      <c r="H54" s="1101"/>
      <c r="I54" s="1102"/>
      <c r="J54" s="1100"/>
      <c r="K54" s="1103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2">
      <c r="A55" s="70" t="s">
        <v>26</v>
      </c>
      <c r="B55" s="1282">
        <f>'01月統合家計簿'!C17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'01月現金入出金表'!G37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B156-A744-49BC-82FA-F37F07E06205}">
  <sheetPr codeName="Sheet20">
    <tabColor rgb="FFE5FFFF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202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91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'04月現金入出金表'!G37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85">
        <v>44317</v>
      </c>
      <c r="B5" s="148" t="s">
        <v>98</v>
      </c>
      <c r="C5" s="398"/>
      <c r="D5" s="399"/>
      <c r="E5" s="1144"/>
      <c r="F5" s="1145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86">
        <v>44318</v>
      </c>
      <c r="B6" s="150" t="s">
        <v>99</v>
      </c>
      <c r="C6" s="400"/>
      <c r="D6" s="401"/>
      <c r="E6" s="1146"/>
      <c r="F6" s="1147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6">
        <v>44319</v>
      </c>
      <c r="B7" s="150" t="s">
        <v>47</v>
      </c>
      <c r="C7" s="402" t="s">
        <v>100</v>
      </c>
      <c r="D7" s="401"/>
      <c r="E7" s="1146"/>
      <c r="F7" s="1147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6">
        <v>44320</v>
      </c>
      <c r="B8" s="150" t="s">
        <v>41</v>
      </c>
      <c r="C8" s="400" t="s">
        <v>101</v>
      </c>
      <c r="D8" s="401"/>
      <c r="E8" s="1146"/>
      <c r="F8" s="1147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86">
        <v>44321</v>
      </c>
      <c r="B9" s="150" t="s">
        <v>42</v>
      </c>
      <c r="C9" s="400" t="s">
        <v>102</v>
      </c>
      <c r="D9" s="401"/>
      <c r="E9" s="1146"/>
      <c r="F9" s="1147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44322</v>
      </c>
      <c r="B10" s="144" t="s">
        <v>43</v>
      </c>
      <c r="C10" s="400"/>
      <c r="D10" s="401"/>
      <c r="E10" s="1146"/>
      <c r="F10" s="1147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44323</v>
      </c>
      <c r="B11" s="144" t="s">
        <v>44</v>
      </c>
      <c r="C11" s="402"/>
      <c r="D11" s="401"/>
      <c r="E11" s="1146"/>
      <c r="F11" s="1147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85">
        <v>44324</v>
      </c>
      <c r="B12" s="148" t="s">
        <v>45</v>
      </c>
      <c r="C12" s="400"/>
      <c r="D12" s="401"/>
      <c r="E12" s="1146"/>
      <c r="F12" s="1147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86">
        <v>44325</v>
      </c>
      <c r="B13" s="150" t="s">
        <v>46</v>
      </c>
      <c r="C13" s="400"/>
      <c r="D13" s="401"/>
      <c r="E13" s="1146"/>
      <c r="F13" s="1147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44326</v>
      </c>
      <c r="B14" s="144" t="s">
        <v>47</v>
      </c>
      <c r="C14" s="400"/>
      <c r="D14" s="401"/>
      <c r="E14" s="1146"/>
      <c r="F14" s="1147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3">
        <v>44327</v>
      </c>
      <c r="B15" s="144" t="s">
        <v>41</v>
      </c>
      <c r="C15" s="400"/>
      <c r="D15" s="401"/>
      <c r="E15" s="1146"/>
      <c r="F15" s="1147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44328</v>
      </c>
      <c r="B16" s="144" t="s">
        <v>42</v>
      </c>
      <c r="C16" s="402"/>
      <c r="D16" s="401"/>
      <c r="E16" s="1146"/>
      <c r="F16" s="1147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44329</v>
      </c>
      <c r="B17" s="144" t="s">
        <v>43</v>
      </c>
      <c r="C17" s="400"/>
      <c r="D17" s="401"/>
      <c r="E17" s="1146"/>
      <c r="F17" s="1147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44330</v>
      </c>
      <c r="B18" s="144" t="s">
        <v>44</v>
      </c>
      <c r="C18" s="400"/>
      <c r="D18" s="401"/>
      <c r="E18" s="1146"/>
      <c r="F18" s="1147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85">
        <v>44331</v>
      </c>
      <c r="B19" s="148" t="s">
        <v>45</v>
      </c>
      <c r="C19" s="400"/>
      <c r="D19" s="401"/>
      <c r="E19" s="1146"/>
      <c r="F19" s="1147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86">
        <v>44332</v>
      </c>
      <c r="B20" s="150" t="s">
        <v>46</v>
      </c>
      <c r="C20" s="400"/>
      <c r="D20" s="401"/>
      <c r="E20" s="1146"/>
      <c r="F20" s="1147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44333</v>
      </c>
      <c r="B21" s="144" t="s">
        <v>47</v>
      </c>
      <c r="C21" s="400"/>
      <c r="D21" s="401"/>
      <c r="E21" s="1146"/>
      <c r="F21" s="1147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44334</v>
      </c>
      <c r="B22" s="144" t="s">
        <v>41</v>
      </c>
      <c r="C22" s="400"/>
      <c r="D22" s="401"/>
      <c r="E22" s="1146"/>
      <c r="F22" s="1147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44335</v>
      </c>
      <c r="B23" s="144" t="s">
        <v>42</v>
      </c>
      <c r="C23" s="400"/>
      <c r="D23" s="401"/>
      <c r="E23" s="1146"/>
      <c r="F23" s="1147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44336</v>
      </c>
      <c r="B24" s="144" t="s">
        <v>43</v>
      </c>
      <c r="C24" s="403"/>
      <c r="D24" s="401"/>
      <c r="E24" s="1146"/>
      <c r="F24" s="1147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44337</v>
      </c>
      <c r="B25" s="144" t="s">
        <v>44</v>
      </c>
      <c r="C25" s="400"/>
      <c r="D25" s="401"/>
      <c r="E25" s="1146"/>
      <c r="F25" s="1147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85">
        <v>44338</v>
      </c>
      <c r="B26" s="148" t="s">
        <v>45</v>
      </c>
      <c r="C26" s="400"/>
      <c r="D26" s="401"/>
      <c r="E26" s="1146"/>
      <c r="F26" s="1147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86">
        <v>44339</v>
      </c>
      <c r="B27" s="150" t="s">
        <v>46</v>
      </c>
      <c r="C27" s="400"/>
      <c r="D27" s="401"/>
      <c r="E27" s="1146"/>
      <c r="F27" s="1147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44340</v>
      </c>
      <c r="B28" s="144" t="s">
        <v>47</v>
      </c>
      <c r="C28" s="400"/>
      <c r="D28" s="401"/>
      <c r="E28" s="1146"/>
      <c r="F28" s="1147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44341</v>
      </c>
      <c r="B29" s="144" t="s">
        <v>41</v>
      </c>
      <c r="C29" s="400"/>
      <c r="D29" s="401"/>
      <c r="E29" s="1146"/>
      <c r="F29" s="1147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44342</v>
      </c>
      <c r="B30" s="144" t="s">
        <v>42</v>
      </c>
      <c r="C30" s="400"/>
      <c r="D30" s="401"/>
      <c r="E30" s="1146"/>
      <c r="F30" s="1147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44343</v>
      </c>
      <c r="B31" s="144" t="s">
        <v>43</v>
      </c>
      <c r="C31" s="400"/>
      <c r="D31" s="401"/>
      <c r="E31" s="1146"/>
      <c r="F31" s="1147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44344</v>
      </c>
      <c r="B32" s="144" t="s">
        <v>44</v>
      </c>
      <c r="C32" s="400"/>
      <c r="D32" s="401"/>
      <c r="E32" s="1146"/>
      <c r="F32" s="1147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85">
        <v>44345</v>
      </c>
      <c r="B33" s="148" t="s">
        <v>45</v>
      </c>
      <c r="C33" s="400"/>
      <c r="D33" s="401"/>
      <c r="E33" s="1146"/>
      <c r="F33" s="1147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86">
        <v>44346</v>
      </c>
      <c r="B34" s="150" t="s">
        <v>46</v>
      </c>
      <c r="C34" s="400"/>
      <c r="D34" s="401"/>
      <c r="E34" s="1146"/>
      <c r="F34" s="1147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>
        <v>44347</v>
      </c>
      <c r="B35" s="153" t="s">
        <v>103</v>
      </c>
      <c r="C35" s="404"/>
      <c r="D35" s="405"/>
      <c r="E35" s="1148"/>
      <c r="F35" s="1149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0C801-A283-4AEA-9F83-CE7D7719E88A}">
  <sheetPr codeName="Sheet21">
    <tabColor rgb="FFF6F2FC"/>
  </sheetPr>
  <dimension ref="A1:Z77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108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104</v>
      </c>
      <c r="B3" s="288"/>
      <c r="C3" s="288"/>
      <c r="D3" s="288"/>
      <c r="E3" s="288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'05月統合家計簿'!A7</f>
        <v>○○銀行　１</v>
      </c>
      <c r="B7" s="1059"/>
      <c r="C7" s="349">
        <f>'05月統合家計簿'!G7</f>
        <v>0</v>
      </c>
      <c r="D7" s="168">
        <f>'06月銀行口座入出金表'!A7-'06月銀行口座入出金表'!C5</f>
        <v>0</v>
      </c>
      <c r="E7" s="164">
        <f>'06月銀行口座入出金表'!F5+'06月銀行口座入出金表'!F6+'06月銀行口座入出金表'!F7+'06月銀行口座入出金表'!F8+'06月銀行口座入出金表'!F9</f>
        <v>0</v>
      </c>
      <c r="F7" s="165">
        <f>'06月銀行口座入出金表'!I5+'06月銀行口座入出金表'!I6+'06月銀行口座入出金表'!I7+'06月銀行口座入出金表'!I8+'06月銀行口座入出金表'!I9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'05月統合家計簿'!A8</f>
        <v>○○銀行　２</v>
      </c>
      <c r="B8" s="1060"/>
      <c r="C8" s="350">
        <f>'05月統合家計簿'!G8</f>
        <v>0</v>
      </c>
      <c r="D8" s="168">
        <f>'06月銀行口座入出金表'!A12-'06月銀行口座入出金表'!C10</f>
        <v>0</v>
      </c>
      <c r="E8" s="173">
        <f>'06月銀行口座入出金表'!F10+'06月銀行口座入出金表'!F11+'06月銀行口座入出金表'!F12+'06月銀行口座入出金表'!F13+'06月銀行口座入出金表'!F14</f>
        <v>0</v>
      </c>
      <c r="F8" s="174">
        <f>'06月銀行口座入出金表'!I10+'06月銀行口座入出金表'!I11+'06月銀行口座入出金表'!I12+'06月銀行口座入出金表'!I13+'06月銀行口座入出金表'!I14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'05月統合家計簿'!A9</f>
        <v>○○銀行　３</v>
      </c>
      <c r="B9" s="1060"/>
      <c r="C9" s="350">
        <f>'05月統合家計簿'!G9</f>
        <v>0</v>
      </c>
      <c r="D9" s="168">
        <f>'06月銀行口座入出金表'!A17-'06月銀行口座入出金表'!C15</f>
        <v>0</v>
      </c>
      <c r="E9" s="173">
        <f>'06月銀行口座入出金表'!F15+'06月銀行口座入出金表'!F16+'06月銀行口座入出金表'!F17+'06月銀行口座入出金表'!F18+'06月銀行口座入出金表'!F19</f>
        <v>0</v>
      </c>
      <c r="F9" s="174">
        <f>'06月銀行口座入出金表'!I15+'06月銀行口座入出金表'!I16+'06月銀行口座入出金表'!I17+'06月銀行口座入出金表'!I18+'06月銀行口座入出金表'!I19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'05月統合家計簿'!A10</f>
        <v>○○銀行　４</v>
      </c>
      <c r="B10" s="1060"/>
      <c r="C10" s="350">
        <f>'05月統合家計簿'!G10</f>
        <v>0</v>
      </c>
      <c r="D10" s="168">
        <f>'06月銀行口座入出金表'!A22-'06月銀行口座入出金表'!C20</f>
        <v>0</v>
      </c>
      <c r="E10" s="173">
        <f>'06月銀行口座入出金表'!F20+'06月銀行口座入出金表'!F21+'06月銀行口座入出金表'!F22+'06月銀行口座入出金表'!F23+'06月銀行口座入出金表'!F24</f>
        <v>0</v>
      </c>
      <c r="F10" s="174">
        <f>'06月銀行口座入出金表'!I20+'06月銀行口座入出金表'!I21+'06月銀行口座入出金表'!I22+'06月銀行口座入出金表'!I23+'06月銀行口座入出金表'!I24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'05月統合家計簿'!A11</f>
        <v>○○銀行　５</v>
      </c>
      <c r="B11" s="1060"/>
      <c r="C11" s="350">
        <f>'05月統合家計簿'!G11</f>
        <v>0</v>
      </c>
      <c r="D11" s="168">
        <f>'06月銀行口座入出金表'!A27-'06月銀行口座入出金表'!C25</f>
        <v>0</v>
      </c>
      <c r="E11" s="175">
        <f>'06月銀行口座入出金表'!F25+'06月銀行口座入出金表'!F26+'06月銀行口座入出金表'!F27+'06月銀行口座入出金表'!F28+'06月銀行口座入出金表'!F29</f>
        <v>0</v>
      </c>
      <c r="F11" s="174">
        <f>'06月銀行口座入出金表'!I25+'06月銀行口座入出金表'!I26+'06月銀行口座入出金表'!I27+'06月銀行口座入出金表'!I28+'06月銀行口座入出金表'!I29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'05月統合家計簿'!A12</f>
        <v>○○銀行　６</v>
      </c>
      <c r="B12" s="1060"/>
      <c r="C12" s="350">
        <f>'05月統合家計簿'!G12</f>
        <v>0</v>
      </c>
      <c r="D12" s="168">
        <f>'06月銀行口座入出金表'!A32-'06月銀行口座入出金表'!C30</f>
        <v>0</v>
      </c>
      <c r="E12" s="175">
        <f>'06月銀行口座入出金表'!F30+'06月銀行口座入出金表'!F31+'06月銀行口座入出金表'!F32+'06月銀行口座入出金表'!F33+'06月銀行口座入出金表'!F34</f>
        <v>0</v>
      </c>
      <c r="F12" s="174">
        <f>'06月銀行口座入出金表'!I30+'06月銀行口座入出金表'!I31+'06月銀行口座入出金表'!I32+'06月銀行口座入出金表'!I33+'06月銀行口座入出金表'!I34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'05月統合家計簿'!A13</f>
        <v>○○銀行　７</v>
      </c>
      <c r="B13" s="1060"/>
      <c r="C13" s="350">
        <f>'05月統合家計簿'!G13</f>
        <v>0</v>
      </c>
      <c r="D13" s="168">
        <f>'06月銀行口座入出金表'!A37-'06月銀行口座入出金表'!C35</f>
        <v>0</v>
      </c>
      <c r="E13" s="175">
        <f>'06月銀行口座入出金表'!F35+'06月銀行口座入出金表'!F36+'06月銀行口座入出金表'!F37+'06月銀行口座入出金表'!F38+'06月銀行口座入出金表'!F39</f>
        <v>0</v>
      </c>
      <c r="F13" s="174">
        <f>'06月銀行口座入出金表'!I35+'06月銀行口座入出金表'!I36+'06月銀行口座入出金表'!I37+'06月銀行口座入出金表'!I38+'06月銀行口座入出金表'!I39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'05月統合家計簿'!A14</f>
        <v>○○銀行　８</v>
      </c>
      <c r="B14" s="1060"/>
      <c r="C14" s="350">
        <f>'05月統合家計簿'!G14</f>
        <v>0</v>
      </c>
      <c r="D14" s="168">
        <f>'06月銀行口座入出金表'!A42-'06月銀行口座入出金表'!C40</f>
        <v>0</v>
      </c>
      <c r="E14" s="175">
        <f>'06月銀行口座入出金表'!F40+'06月銀行口座入出金表'!F41+'06月銀行口座入出金表'!F42+'06月銀行口座入出金表'!F43+'06月銀行口座入出金表'!F44</f>
        <v>0</v>
      </c>
      <c r="F14" s="174">
        <f>'06月銀行口座入出金表'!I40+'06月銀行口座入出金表'!I41+'06月銀行口座入出金表'!I42+'06月銀行口座入出金表'!I43+'06月銀行口座入出金表'!I44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'05月統合家計簿'!A15</f>
        <v>○○銀行　９</v>
      </c>
      <c r="B15" s="1060"/>
      <c r="C15" s="350">
        <f>'05月統合家計簿'!G15</f>
        <v>0</v>
      </c>
      <c r="D15" s="168">
        <f>'06月銀行口座入出金表'!A47-'06月銀行口座入出金表'!C45</f>
        <v>0</v>
      </c>
      <c r="E15" s="175">
        <f>'06月銀行口座入出金表'!F45+'06月銀行口座入出金表'!F46+'06月銀行口座入出金表'!F47+'06月銀行口座入出金表'!F48+'06月銀行口座入出金表'!F49</f>
        <v>0</v>
      </c>
      <c r="F15" s="174">
        <f>'06月銀行口座入出金表'!I45+'06月銀行口座入出金表'!I46+'06月銀行口座入出金表'!I47+'06月銀行口座入出金表'!I48+'06月銀行口座入出金表'!I49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'05月統合家計簿'!A16</f>
        <v>○○銀行　１０</v>
      </c>
      <c r="B16" s="1061"/>
      <c r="C16" s="351">
        <f>'05月統合家計簿'!G16</f>
        <v>0</v>
      </c>
      <c r="D16" s="170">
        <f>'06月銀行口座入出金表'!A52-'06月銀行口座入出金表'!C50</f>
        <v>0</v>
      </c>
      <c r="E16" s="176">
        <f>'06月銀行口座入出金表'!F50+'06月銀行口座入出金表'!F51+'06月銀行口座入出金表'!F52+'06月銀行口座入出金表'!F53+'06月銀行口座入出金表'!F54</f>
        <v>0</v>
      </c>
      <c r="F16" s="196">
        <f>'06月銀行口座入出金表'!I50+'06月銀行口座入出金表'!I51+'06月銀行口座入出金表'!I52+'06月銀行口座入出金表'!I53+'06月銀行口座入出金表'!I54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'05月現金入出金表'!G37</f>
        <v>0</v>
      </c>
      <c r="D17" s="178"/>
      <c r="E17" s="179">
        <f>'06月現金入出金表'!D36</f>
        <v>0</v>
      </c>
      <c r="F17" s="180">
        <f>'06月現金入出金表'!F37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15">
      <c r="A19" s="9"/>
      <c r="B19" s="932"/>
      <c r="C19" s="932"/>
      <c r="D19" s="932"/>
      <c r="E19" s="932"/>
      <c r="F19" s="13"/>
      <c r="G19" s="167"/>
      <c r="H19" s="3"/>
    </row>
    <row r="20" spans="1:8" ht="54" customHeight="1" x14ac:dyDescent="0.25">
      <c r="A20" s="1296" t="s">
        <v>109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289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68</v>
      </c>
      <c r="B22" s="1292"/>
      <c r="C22" s="1292"/>
      <c r="D22" s="1293"/>
      <c r="E22" s="199" t="s">
        <v>66</v>
      </c>
      <c r="F22" s="199" t="s">
        <v>74</v>
      </c>
      <c r="G22" s="201" t="s">
        <v>110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406" t="str">
        <f>'05月統合家計簿'!A24</f>
        <v>年内の入金予定項目明細を記してください</v>
      </c>
      <c r="B24" s="406"/>
      <c r="C24" s="406"/>
      <c r="D24" s="407"/>
      <c r="E24" s="408">
        <v>0</v>
      </c>
      <c r="F24" s="222">
        <f>E24*12</f>
        <v>0</v>
      </c>
      <c r="G24" s="224">
        <f t="shared" ref="G24:G33" si="1">E24*7</f>
        <v>0</v>
      </c>
    </row>
    <row r="25" spans="1:8" ht="21" customHeight="1" x14ac:dyDescent="0.15">
      <c r="A25" s="406" t="str">
        <f>'05月統合家計簿'!A25</f>
        <v>年内の入金予定項目明細を記してください</v>
      </c>
      <c r="B25" s="406"/>
      <c r="C25" s="406"/>
      <c r="D25" s="407"/>
      <c r="E25" s="408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406" t="str">
        <f>'05月統合家計簿'!A26</f>
        <v>年内の入金予定項目明細を記してください</v>
      </c>
      <c r="B26" s="406"/>
      <c r="C26" s="406"/>
      <c r="D26" s="407"/>
      <c r="E26" s="408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406" t="str">
        <f>'05月統合家計簿'!A27</f>
        <v>年内の入金予定項目明細を記してください</v>
      </c>
      <c r="B27" s="406"/>
      <c r="C27" s="406"/>
      <c r="D27" s="407"/>
      <c r="E27" s="408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406" t="str">
        <f>'05月統合家計簿'!A28</f>
        <v>年内の入金予定項目明細を記してください</v>
      </c>
      <c r="B28" s="406"/>
      <c r="C28" s="406"/>
      <c r="D28" s="407"/>
      <c r="E28" s="408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406" t="str">
        <f>'05月統合家計簿'!A29</f>
        <v>年内の入金予定項目明細を記してください</v>
      </c>
      <c r="B29" s="406"/>
      <c r="C29" s="406"/>
      <c r="D29" s="407"/>
      <c r="E29" s="408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406" t="str">
        <f>'05月統合家計簿'!A30</f>
        <v>年内の入金予定項目明細を記してください</v>
      </c>
      <c r="B30" s="409"/>
      <c r="C30" s="409"/>
      <c r="D30" s="410"/>
      <c r="E30" s="408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406" t="str">
        <f>'05月統合家計簿'!A31</f>
        <v>年内の入金予定項目明細を記してください</v>
      </c>
      <c r="B31" s="409"/>
      <c r="C31" s="409"/>
      <c r="D31" s="410"/>
      <c r="E31" s="408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406" t="str">
        <f>'05月統合家計簿'!A32</f>
        <v>年内の入金予定項目明細を記してください</v>
      </c>
      <c r="B32" s="409"/>
      <c r="C32" s="409"/>
      <c r="D32" s="410"/>
      <c r="E32" s="408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406" t="str">
        <f>'05月統合家計簿'!A33</f>
        <v>年内の入金予定項目明細を記してください</v>
      </c>
      <c r="B33" s="411"/>
      <c r="C33" s="411"/>
      <c r="D33" s="412"/>
      <c r="E33" s="413">
        <v>0</v>
      </c>
      <c r="F33" s="223">
        <f t="shared" si="2"/>
        <v>0</v>
      </c>
      <c r="G33" s="294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111</v>
      </c>
      <c r="H37" s="192"/>
    </row>
    <row r="38" spans="1:8" ht="21" customHeight="1" x14ac:dyDescent="0.15">
      <c r="A38" s="409" t="str">
        <f>'05月統合家計簿'!A38</f>
        <v>年内の出金予定項目明細を記してください</v>
      </c>
      <c r="B38" s="414"/>
      <c r="C38" s="414"/>
      <c r="D38" s="415"/>
      <c r="E38" s="416">
        <v>0</v>
      </c>
      <c r="F38" s="222">
        <f>E38*12</f>
        <v>0</v>
      </c>
      <c r="G38" s="224">
        <f>E38*7</f>
        <v>0</v>
      </c>
    </row>
    <row r="39" spans="1:8" ht="21" customHeight="1" x14ac:dyDescent="0.15">
      <c r="A39" s="409" t="str">
        <f>'05月統合家計簿'!A39</f>
        <v>年内の出金予定項目明細を記してください</v>
      </c>
      <c r="B39" s="406"/>
      <c r="C39" s="406"/>
      <c r="D39" s="407"/>
      <c r="E39" s="417">
        <v>0</v>
      </c>
      <c r="F39" s="223">
        <f t="shared" ref="F39:F57" si="3">E39*12</f>
        <v>0</v>
      </c>
      <c r="G39" s="225">
        <f>E39*7</f>
        <v>0</v>
      </c>
    </row>
    <row r="40" spans="1:8" ht="21" customHeight="1" x14ac:dyDescent="0.15">
      <c r="A40" s="409" t="str">
        <f>'05月統合家計簿'!A40</f>
        <v>年内の出金予定項目明細を記してください</v>
      </c>
      <c r="B40" s="406"/>
      <c r="C40" s="406"/>
      <c r="D40" s="407"/>
      <c r="E40" s="417">
        <v>0</v>
      </c>
      <c r="F40" s="223">
        <f>E40*12</f>
        <v>0</v>
      </c>
      <c r="G40" s="225">
        <f>E40*7</f>
        <v>0</v>
      </c>
    </row>
    <row r="41" spans="1:8" ht="21" customHeight="1" x14ac:dyDescent="0.15">
      <c r="A41" s="409" t="str">
        <f>'05月統合家計簿'!A41</f>
        <v>年内の出金予定項目明細を記してください</v>
      </c>
      <c r="B41" s="406"/>
      <c r="C41" s="406"/>
      <c r="D41" s="407"/>
      <c r="E41" s="417">
        <v>0</v>
      </c>
      <c r="F41" s="223">
        <f t="shared" si="3"/>
        <v>0</v>
      </c>
      <c r="G41" s="225">
        <f t="shared" ref="G41:G57" si="4">E41*7</f>
        <v>0</v>
      </c>
    </row>
    <row r="42" spans="1:8" ht="21" customHeight="1" x14ac:dyDescent="0.15">
      <c r="A42" s="409" t="str">
        <f>'05月統合家計簿'!A42</f>
        <v>年内の出金予定項目明細を記してください</v>
      </c>
      <c r="B42" s="409"/>
      <c r="C42" s="409"/>
      <c r="D42" s="410"/>
      <c r="E42" s="417"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409" t="str">
        <f>'05月統合家計簿'!A43</f>
        <v>年内の出金予定項目明細を記してください</v>
      </c>
      <c r="B43" s="409"/>
      <c r="C43" s="409"/>
      <c r="D43" s="410"/>
      <c r="E43" s="417"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409" t="str">
        <f>'05月統合家計簿'!A44</f>
        <v>年内の出金予定項目明細を記してください</v>
      </c>
      <c r="B44" s="409"/>
      <c r="C44" s="409"/>
      <c r="D44" s="410"/>
      <c r="E44" s="417"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409" t="str">
        <f>'05月統合家計簿'!A45</f>
        <v>年内の出金予定項目明細を記してください</v>
      </c>
      <c r="B45" s="409"/>
      <c r="C45" s="409"/>
      <c r="D45" s="410"/>
      <c r="E45" s="417"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409" t="str">
        <f>'05月統合家計簿'!A46</f>
        <v>年内の出金予定項目明細を記してください</v>
      </c>
      <c r="B46" s="409"/>
      <c r="C46" s="409"/>
      <c r="D46" s="409"/>
      <c r="E46" s="889"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409" t="str">
        <f>'05月統合家計簿'!A47</f>
        <v>年内の出金予定項目明細を記してください</v>
      </c>
      <c r="B47" s="409"/>
      <c r="C47" s="409"/>
      <c r="D47" s="409"/>
      <c r="E47" s="408"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409" t="str">
        <f>'05月統合家計簿'!A48</f>
        <v>年内の出金予定項目明細を記してください</v>
      </c>
      <c r="B48" s="409"/>
      <c r="C48" s="409"/>
      <c r="D48" s="409"/>
      <c r="E48" s="408"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409" t="str">
        <f>'05月統合家計簿'!A49</f>
        <v>年内の出金予定項目明細を記してください</v>
      </c>
      <c r="B49" s="409"/>
      <c r="C49" s="409"/>
      <c r="D49" s="409"/>
      <c r="E49" s="408"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409" t="str">
        <f>'05月統合家計簿'!A50</f>
        <v>年内の出金予定項目明細を記してください</v>
      </c>
      <c r="B50" s="409"/>
      <c r="C50" s="409"/>
      <c r="D50" s="409"/>
      <c r="E50" s="408"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409" t="str">
        <f>'05月統合家計簿'!A51</f>
        <v>年内の出金予定項目明細を記してください</v>
      </c>
      <c r="B51" s="409"/>
      <c r="C51" s="409"/>
      <c r="D51" s="409"/>
      <c r="E51" s="408"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409" t="str">
        <f>'05月統合家計簿'!A52</f>
        <v>年内の出金予定項目明細を記してください</v>
      </c>
      <c r="B52" s="409"/>
      <c r="C52" s="409"/>
      <c r="D52" s="409"/>
      <c r="E52" s="408"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409" t="str">
        <f>'05月統合家計簿'!A53</f>
        <v>年内の出金予定項目明細を記してください</v>
      </c>
      <c r="B53" s="409"/>
      <c r="C53" s="409"/>
      <c r="D53" s="409"/>
      <c r="E53" s="408"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409" t="str">
        <f>'05月統合家計簿'!A54</f>
        <v>年内の出金予定項目明細を記してください</v>
      </c>
      <c r="B54" s="409"/>
      <c r="C54" s="409"/>
      <c r="D54" s="410"/>
      <c r="E54" s="417"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409" t="str">
        <f>'05月統合家計簿'!A55</f>
        <v>年内の出金予定項目明細を記してください</v>
      </c>
      <c r="B55" s="409"/>
      <c r="C55" s="409"/>
      <c r="D55" s="410"/>
      <c r="E55" s="417"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409" t="str">
        <f>'05月統合家計簿'!A56</f>
        <v>年内の出金予定項目明細を記してください</v>
      </c>
      <c r="B56" s="409"/>
      <c r="C56" s="409"/>
      <c r="D56" s="410"/>
      <c r="E56" s="417"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409" t="str">
        <f>'05月統合家計簿'!A57</f>
        <v>年内の出金予定項目明細を記してください</v>
      </c>
      <c r="B57" s="418"/>
      <c r="C57" s="418"/>
      <c r="D57" s="419"/>
      <c r="E57" s="420">
        <v>0</v>
      </c>
      <c r="F57" s="227">
        <f t="shared" si="3"/>
        <v>0</v>
      </c>
      <c r="G57" s="294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  <row r="77" ht="36" customHeight="1" x14ac:dyDescent="0.4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92D8-8193-4E14-A0A7-A4C1B1A538BA}">
  <sheetPr codeName="Sheet22">
    <tabColor rgb="FFF6F2FC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242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104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'06月統合家計簿'!A7</f>
        <v>○○銀行　１</v>
      </c>
      <c r="B5" s="182">
        <f>'05月銀行口座入出金表'!L5</f>
        <v>0</v>
      </c>
      <c r="C5" s="57">
        <f>'06月カード利用明細表'!B14</f>
        <v>0</v>
      </c>
      <c r="D5" s="532" t="s">
        <v>50</v>
      </c>
      <c r="E5" s="423"/>
      <c r="F5" s="439"/>
      <c r="G5" s="454"/>
      <c r="H5" s="445"/>
      <c r="I5" s="455"/>
      <c r="J5" s="454"/>
      <c r="K5" s="456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448"/>
      <c r="D6" s="422"/>
      <c r="E6" s="449"/>
      <c r="F6" s="424"/>
      <c r="G6" s="450"/>
      <c r="H6" s="426"/>
      <c r="I6" s="427"/>
      <c r="J6" s="425"/>
      <c r="K6" s="428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421"/>
      <c r="D7" s="422"/>
      <c r="E7" s="423"/>
      <c r="F7" s="424"/>
      <c r="G7" s="425"/>
      <c r="H7" s="426"/>
      <c r="I7" s="427"/>
      <c r="J7" s="425"/>
      <c r="K7" s="428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421"/>
      <c r="D8" s="444"/>
      <c r="E8" s="423"/>
      <c r="F8" s="424"/>
      <c r="G8" s="425"/>
      <c r="H8" s="426"/>
      <c r="I8" s="427"/>
      <c r="J8" s="425"/>
      <c r="K8" s="428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451"/>
      <c r="D9" s="452"/>
      <c r="E9" s="453"/>
      <c r="F9" s="432"/>
      <c r="G9" s="433"/>
      <c r="H9" s="434"/>
      <c r="I9" s="435"/>
      <c r="J9" s="433"/>
      <c r="K9" s="436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'06月統合家計簿'!A8</f>
        <v>○○銀行　２</v>
      </c>
      <c r="B10" s="530">
        <f>'05月銀行口座入出金表'!L10</f>
        <v>0</v>
      </c>
      <c r="C10" s="69">
        <f>'06月カード利用明細表'!B26</f>
        <v>0</v>
      </c>
      <c r="D10" s="437" t="s">
        <v>51</v>
      </c>
      <c r="E10" s="438"/>
      <c r="F10" s="439"/>
      <c r="G10" s="440"/>
      <c r="H10" s="426"/>
      <c r="I10" s="441"/>
      <c r="J10" s="440"/>
      <c r="K10" s="442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421"/>
      <c r="D11" s="422"/>
      <c r="E11" s="423"/>
      <c r="F11" s="424"/>
      <c r="G11" s="425"/>
      <c r="H11" s="426"/>
      <c r="I11" s="427"/>
      <c r="J11" s="425"/>
      <c r="K11" s="428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421"/>
      <c r="D12" s="422"/>
      <c r="E12" s="423"/>
      <c r="F12" s="424"/>
      <c r="G12" s="425"/>
      <c r="H12" s="426"/>
      <c r="I12" s="427"/>
      <c r="J12" s="425"/>
      <c r="K12" s="428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421"/>
      <c r="D13" s="444"/>
      <c r="E13" s="423"/>
      <c r="F13" s="424"/>
      <c r="G13" s="425"/>
      <c r="H13" s="426"/>
      <c r="I13" s="427"/>
      <c r="J13" s="425"/>
      <c r="K13" s="428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429"/>
      <c r="D14" s="447"/>
      <c r="E14" s="431"/>
      <c r="F14" s="432"/>
      <c r="G14" s="433"/>
      <c r="H14" s="434"/>
      <c r="I14" s="435"/>
      <c r="J14" s="433"/>
      <c r="K14" s="436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'06月統合家計簿'!A9</f>
        <v>○○銀行　３</v>
      </c>
      <c r="B15" s="530">
        <f>'05月銀行口座入出金表'!L15</f>
        <v>0</v>
      </c>
      <c r="C15" s="69">
        <f>'06月カード利用明細表'!B38</f>
        <v>0</v>
      </c>
      <c r="D15" s="437" t="s">
        <v>52</v>
      </c>
      <c r="E15" s="438"/>
      <c r="F15" s="439"/>
      <c r="G15" s="440"/>
      <c r="H15" s="426"/>
      <c r="I15" s="441"/>
      <c r="J15" s="440"/>
      <c r="K15" s="442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421"/>
      <c r="D16" s="422"/>
      <c r="E16" s="423"/>
      <c r="F16" s="424"/>
      <c r="G16" s="425"/>
      <c r="H16" s="426"/>
      <c r="I16" s="427"/>
      <c r="J16" s="425"/>
      <c r="K16" s="428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421"/>
      <c r="D17" s="444"/>
      <c r="E17" s="423"/>
      <c r="F17" s="424"/>
      <c r="G17" s="425"/>
      <c r="H17" s="426"/>
      <c r="I17" s="427"/>
      <c r="J17" s="425"/>
      <c r="K17" s="428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421"/>
      <c r="D18" s="444"/>
      <c r="E18" s="423"/>
      <c r="F18" s="424"/>
      <c r="G18" s="425"/>
      <c r="H18" s="426"/>
      <c r="I18" s="427"/>
      <c r="J18" s="425"/>
      <c r="K18" s="428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188"/>
      <c r="C19" s="429"/>
      <c r="D19" s="444"/>
      <c r="E19" s="431"/>
      <c r="F19" s="432"/>
      <c r="G19" s="433"/>
      <c r="H19" s="434"/>
      <c r="I19" s="435"/>
      <c r="J19" s="433"/>
      <c r="K19" s="436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'06月統合家計簿'!A10</f>
        <v>○○銀行　４</v>
      </c>
      <c r="B20" s="530">
        <f>'05月銀行口座入出金表'!L20</f>
        <v>0</v>
      </c>
      <c r="C20" s="69">
        <f>'06月カード利用明細表'!B50</f>
        <v>0</v>
      </c>
      <c r="D20" s="437" t="s">
        <v>53</v>
      </c>
      <c r="E20" s="438"/>
      <c r="F20" s="439"/>
      <c r="G20" s="440"/>
      <c r="H20" s="426"/>
      <c r="I20" s="441"/>
      <c r="J20" s="440"/>
      <c r="K20" s="442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421"/>
      <c r="D21" s="422"/>
      <c r="E21" s="423"/>
      <c r="F21" s="424"/>
      <c r="G21" s="425"/>
      <c r="H21" s="426"/>
      <c r="I21" s="427"/>
      <c r="J21" s="425"/>
      <c r="K21" s="428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421"/>
      <c r="D22" s="422"/>
      <c r="E22" s="423"/>
      <c r="F22" s="424"/>
      <c r="G22" s="425"/>
      <c r="H22" s="426"/>
      <c r="I22" s="427"/>
      <c r="J22" s="425"/>
      <c r="K22" s="428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421"/>
      <c r="D23" s="422"/>
      <c r="E23" s="423"/>
      <c r="F23" s="424"/>
      <c r="G23" s="425"/>
      <c r="H23" s="426"/>
      <c r="I23" s="427"/>
      <c r="J23" s="425"/>
      <c r="K23" s="428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188"/>
      <c r="C24" s="429"/>
      <c r="D24" s="430"/>
      <c r="E24" s="431"/>
      <c r="F24" s="432"/>
      <c r="G24" s="433"/>
      <c r="H24" s="434"/>
      <c r="I24" s="435"/>
      <c r="J24" s="433"/>
      <c r="K24" s="436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'06月統合家計簿'!A11</f>
        <v>○○銀行　５</v>
      </c>
      <c r="B25" s="530">
        <f>'05月銀行口座入出金表'!L25</f>
        <v>0</v>
      </c>
      <c r="C25" s="69">
        <f>'06月カード利用明細表'!B62</f>
        <v>0</v>
      </c>
      <c r="D25" s="437" t="s">
        <v>54</v>
      </c>
      <c r="E25" s="438"/>
      <c r="F25" s="439"/>
      <c r="G25" s="440"/>
      <c r="H25" s="426"/>
      <c r="I25" s="441"/>
      <c r="J25" s="440"/>
      <c r="K25" s="442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421"/>
      <c r="D26" s="422"/>
      <c r="E26" s="423"/>
      <c r="F26" s="424"/>
      <c r="G26" s="425"/>
      <c r="H26" s="426"/>
      <c r="I26" s="427"/>
      <c r="J26" s="425"/>
      <c r="K26" s="428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421"/>
      <c r="D27" s="422"/>
      <c r="E27" s="423"/>
      <c r="F27" s="424"/>
      <c r="G27" s="425"/>
      <c r="H27" s="426"/>
      <c r="I27" s="427"/>
      <c r="J27" s="425"/>
      <c r="K27" s="428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421"/>
      <c r="D28" s="422"/>
      <c r="E28" s="423"/>
      <c r="F28" s="424"/>
      <c r="G28" s="425"/>
      <c r="H28" s="426"/>
      <c r="I28" s="427"/>
      <c r="J28" s="425"/>
      <c r="K28" s="428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188"/>
      <c r="C29" s="429"/>
      <c r="D29" s="430"/>
      <c r="E29" s="431"/>
      <c r="F29" s="432"/>
      <c r="G29" s="433"/>
      <c r="H29" s="434"/>
      <c r="I29" s="435"/>
      <c r="J29" s="433"/>
      <c r="K29" s="436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'06月統合家計簿'!A12</f>
        <v>○○銀行　６</v>
      </c>
      <c r="B30" s="530">
        <f>'05月銀行口座入出金表'!L30</f>
        <v>0</v>
      </c>
      <c r="C30" s="69">
        <f>'06月カード利用明細表'!B74</f>
        <v>0</v>
      </c>
      <c r="D30" s="437" t="s">
        <v>55</v>
      </c>
      <c r="E30" s="438"/>
      <c r="F30" s="439"/>
      <c r="G30" s="440"/>
      <c r="H30" s="445"/>
      <c r="I30" s="441"/>
      <c r="J30" s="440"/>
      <c r="K30" s="442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421"/>
      <c r="D31" s="446"/>
      <c r="E31" s="423"/>
      <c r="F31" s="424"/>
      <c r="G31" s="425"/>
      <c r="H31" s="426"/>
      <c r="I31" s="427"/>
      <c r="J31" s="425"/>
      <c r="K31" s="428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421"/>
      <c r="D32" s="422"/>
      <c r="E32" s="423"/>
      <c r="F32" s="424"/>
      <c r="G32" s="425"/>
      <c r="H32" s="426"/>
      <c r="I32" s="427"/>
      <c r="J32" s="425"/>
      <c r="K32" s="428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421"/>
      <c r="D33" s="444"/>
      <c r="E33" s="423"/>
      <c r="F33" s="424"/>
      <c r="G33" s="425"/>
      <c r="H33" s="426"/>
      <c r="I33" s="427"/>
      <c r="J33" s="425"/>
      <c r="K33" s="428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188"/>
      <c r="C34" s="429"/>
      <c r="D34" s="444"/>
      <c r="E34" s="431"/>
      <c r="F34" s="432"/>
      <c r="G34" s="433"/>
      <c r="H34" s="434"/>
      <c r="I34" s="435"/>
      <c r="J34" s="433"/>
      <c r="K34" s="436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'06月統合家計簿'!A13</f>
        <v>○○銀行　７</v>
      </c>
      <c r="B35" s="530">
        <f>'05月銀行口座入出金表'!L35</f>
        <v>0</v>
      </c>
      <c r="C35" s="69">
        <f>'06月カード利用明細表'!B86</f>
        <v>0</v>
      </c>
      <c r="D35" s="437" t="s">
        <v>56</v>
      </c>
      <c r="E35" s="438"/>
      <c r="F35" s="439"/>
      <c r="G35" s="440"/>
      <c r="H35" s="445"/>
      <c r="I35" s="441"/>
      <c r="J35" s="440"/>
      <c r="K35" s="442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421"/>
      <c r="D36" s="443"/>
      <c r="E36" s="423"/>
      <c r="F36" s="424"/>
      <c r="G36" s="425"/>
      <c r="H36" s="426"/>
      <c r="I36" s="427"/>
      <c r="J36" s="425"/>
      <c r="K36" s="428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421"/>
      <c r="D37" s="422"/>
      <c r="E37" s="423"/>
      <c r="F37" s="424"/>
      <c r="G37" s="425"/>
      <c r="H37" s="426"/>
      <c r="I37" s="427"/>
      <c r="J37" s="425"/>
      <c r="K37" s="428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421"/>
      <c r="D38" s="444"/>
      <c r="E38" s="423"/>
      <c r="F38" s="424"/>
      <c r="G38" s="425"/>
      <c r="H38" s="426"/>
      <c r="I38" s="427"/>
      <c r="J38" s="425"/>
      <c r="K38" s="428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188"/>
      <c r="C39" s="429"/>
      <c r="D39" s="444"/>
      <c r="E39" s="431"/>
      <c r="F39" s="432"/>
      <c r="G39" s="433"/>
      <c r="H39" s="434"/>
      <c r="I39" s="435"/>
      <c r="J39" s="433"/>
      <c r="K39" s="436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'06月統合家計簿'!A14</f>
        <v>○○銀行　８</v>
      </c>
      <c r="B40" s="530">
        <f>'05月銀行口座入出金表'!L40</f>
        <v>0</v>
      </c>
      <c r="C40" s="69">
        <f>'06月カード利用明細表'!B98</f>
        <v>0</v>
      </c>
      <c r="D40" s="437" t="s">
        <v>223</v>
      </c>
      <c r="E40" s="438"/>
      <c r="F40" s="439"/>
      <c r="G40" s="440"/>
      <c r="H40" s="426"/>
      <c r="I40" s="441"/>
      <c r="J40" s="440"/>
      <c r="K40" s="442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421"/>
      <c r="D41" s="443"/>
      <c r="E41" s="423"/>
      <c r="F41" s="424"/>
      <c r="G41" s="425"/>
      <c r="H41" s="426"/>
      <c r="I41" s="427"/>
      <c r="J41" s="425"/>
      <c r="K41" s="428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421"/>
      <c r="D42" s="422"/>
      <c r="E42" s="423"/>
      <c r="F42" s="424"/>
      <c r="G42" s="425"/>
      <c r="H42" s="426"/>
      <c r="I42" s="427"/>
      <c r="J42" s="425"/>
      <c r="K42" s="428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421"/>
      <c r="D43" s="444"/>
      <c r="E43" s="423"/>
      <c r="F43" s="424"/>
      <c r="G43" s="425"/>
      <c r="H43" s="426"/>
      <c r="I43" s="427"/>
      <c r="J43" s="425"/>
      <c r="K43" s="428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188"/>
      <c r="C44" s="429"/>
      <c r="D44" s="444"/>
      <c r="E44" s="431"/>
      <c r="F44" s="432"/>
      <c r="G44" s="433"/>
      <c r="H44" s="434"/>
      <c r="I44" s="435"/>
      <c r="J44" s="433"/>
      <c r="K44" s="436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'06月統合家計簿'!A15</f>
        <v>○○銀行　９</v>
      </c>
      <c r="B45" s="530">
        <f>'05月銀行口座入出金表'!L45</f>
        <v>0</v>
      </c>
      <c r="C45" s="69">
        <f>'06月カード利用明細表'!B110</f>
        <v>0</v>
      </c>
      <c r="D45" s="437" t="s">
        <v>224</v>
      </c>
      <c r="E45" s="438"/>
      <c r="F45" s="439"/>
      <c r="G45" s="440"/>
      <c r="H45" s="426"/>
      <c r="I45" s="441"/>
      <c r="J45" s="440"/>
      <c r="K45" s="442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421"/>
      <c r="D46" s="422"/>
      <c r="E46" s="423"/>
      <c r="F46" s="424"/>
      <c r="G46" s="425"/>
      <c r="H46" s="426"/>
      <c r="I46" s="427"/>
      <c r="J46" s="425"/>
      <c r="K46" s="428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421"/>
      <c r="D47" s="422"/>
      <c r="E47" s="423"/>
      <c r="F47" s="424"/>
      <c r="G47" s="425"/>
      <c r="H47" s="426"/>
      <c r="I47" s="427"/>
      <c r="J47" s="425"/>
      <c r="K47" s="428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421"/>
      <c r="D48" s="422"/>
      <c r="E48" s="423"/>
      <c r="F48" s="424"/>
      <c r="G48" s="425"/>
      <c r="H48" s="426"/>
      <c r="I48" s="427"/>
      <c r="J48" s="425"/>
      <c r="K48" s="428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188"/>
      <c r="C49" s="429"/>
      <c r="D49" s="430"/>
      <c r="E49" s="431"/>
      <c r="F49" s="432"/>
      <c r="G49" s="433"/>
      <c r="H49" s="434"/>
      <c r="I49" s="435"/>
      <c r="J49" s="433"/>
      <c r="K49" s="436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'06月統合家計簿'!A16</f>
        <v>○○銀行　１０</v>
      </c>
      <c r="B50" s="530">
        <f>'05月銀行口座入出金表'!L50</f>
        <v>0</v>
      </c>
      <c r="C50" s="69">
        <f>'06月カード利用明細表'!B122</f>
        <v>0</v>
      </c>
      <c r="D50" s="437" t="s">
        <v>225</v>
      </c>
      <c r="E50" s="438"/>
      <c r="F50" s="439"/>
      <c r="G50" s="440"/>
      <c r="H50" s="426"/>
      <c r="I50" s="441"/>
      <c r="J50" s="440"/>
      <c r="K50" s="442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421"/>
      <c r="D51" s="422"/>
      <c r="E51" s="423"/>
      <c r="F51" s="424"/>
      <c r="G51" s="425"/>
      <c r="H51" s="426"/>
      <c r="I51" s="427"/>
      <c r="J51" s="425"/>
      <c r="K51" s="428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421"/>
      <c r="D52" s="422"/>
      <c r="E52" s="423"/>
      <c r="F52" s="424"/>
      <c r="G52" s="425"/>
      <c r="H52" s="426"/>
      <c r="I52" s="427"/>
      <c r="J52" s="425"/>
      <c r="K52" s="428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421"/>
      <c r="D53" s="422"/>
      <c r="E53" s="423"/>
      <c r="F53" s="424"/>
      <c r="G53" s="425"/>
      <c r="H53" s="426"/>
      <c r="I53" s="427"/>
      <c r="J53" s="425"/>
      <c r="K53" s="428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188"/>
      <c r="C54" s="429"/>
      <c r="D54" s="430"/>
      <c r="E54" s="431"/>
      <c r="F54" s="432"/>
      <c r="G54" s="433"/>
      <c r="H54" s="434"/>
      <c r="I54" s="435"/>
      <c r="J54" s="433"/>
      <c r="K54" s="436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2">
      <c r="A55" s="70" t="s">
        <v>26</v>
      </c>
      <c r="B55" s="530">
        <f>'05月現金入出金表'!G37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'06月現金入出金表'!G37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3E35-D83D-403A-9C42-82871B60A904}">
  <sheetPr codeName="Sheet23">
    <tabColor rgb="FFF6F2FC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105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290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37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80"/>
      <c r="B7" s="981"/>
      <c r="C7" s="982"/>
    </row>
    <row r="8" spans="1:3" ht="21" customHeight="1" x14ac:dyDescent="0.4">
      <c r="A8" s="983"/>
      <c r="B8" s="984"/>
      <c r="C8" s="985"/>
    </row>
    <row r="9" spans="1:3" ht="21" customHeight="1" x14ac:dyDescent="0.4">
      <c r="A9" s="983"/>
      <c r="B9" s="984"/>
      <c r="C9" s="985"/>
    </row>
    <row r="10" spans="1:3" ht="21" customHeight="1" x14ac:dyDescent="0.4">
      <c r="A10" s="983"/>
      <c r="B10" s="984"/>
      <c r="C10" s="986"/>
    </row>
    <row r="11" spans="1:3" ht="21" customHeight="1" x14ac:dyDescent="0.4">
      <c r="A11" s="983"/>
      <c r="B11" s="984"/>
      <c r="C11" s="986"/>
    </row>
    <row r="12" spans="1:3" ht="21" customHeight="1" x14ac:dyDescent="0.4">
      <c r="A12" s="983"/>
      <c r="B12" s="984"/>
      <c r="C12" s="986"/>
    </row>
    <row r="13" spans="1:3" ht="21" customHeight="1" x14ac:dyDescent="0.4">
      <c r="A13" s="987"/>
      <c r="B13" s="988"/>
      <c r="C13" s="989"/>
    </row>
    <row r="14" spans="1:3" ht="21" customHeight="1" x14ac:dyDescent="0.4">
      <c r="A14" s="132" t="s">
        <v>106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3" s="127" customFormat="1" ht="18" customHeight="1" x14ac:dyDescent="0.15">
      <c r="A17" s="937" t="str">
        <f>'03月カード利用明細表'!A17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80"/>
      <c r="B19" s="981"/>
      <c r="C19" s="982"/>
    </row>
    <row r="20" spans="1:3" ht="21" customHeight="1" x14ac:dyDescent="0.4">
      <c r="A20" s="983"/>
      <c r="B20" s="984"/>
      <c r="C20" s="985"/>
    </row>
    <row r="21" spans="1:3" ht="21" customHeight="1" x14ac:dyDescent="0.4">
      <c r="A21" s="983"/>
      <c r="B21" s="984"/>
      <c r="C21" s="985"/>
    </row>
    <row r="22" spans="1:3" ht="21" customHeight="1" x14ac:dyDescent="0.4">
      <c r="A22" s="983"/>
      <c r="B22" s="984"/>
      <c r="C22" s="986"/>
    </row>
    <row r="23" spans="1:3" ht="21" customHeight="1" x14ac:dyDescent="0.4">
      <c r="A23" s="983"/>
      <c r="B23" s="984"/>
      <c r="C23" s="986"/>
    </row>
    <row r="24" spans="1:3" ht="21" customHeight="1" x14ac:dyDescent="0.4">
      <c r="A24" s="983"/>
      <c r="B24" s="984"/>
      <c r="C24" s="986"/>
    </row>
    <row r="25" spans="1:3" ht="21" customHeight="1" x14ac:dyDescent="0.4">
      <c r="A25" s="987"/>
      <c r="B25" s="988"/>
      <c r="C25" s="989"/>
    </row>
    <row r="26" spans="1:3" ht="21" customHeight="1" x14ac:dyDescent="0.4">
      <c r="A26" s="132" t="s">
        <v>106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3" s="127" customFormat="1" ht="18" customHeight="1" x14ac:dyDescent="0.15">
      <c r="A29" s="937" t="str">
        <f>'03月カード利用明細表'!A29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80"/>
      <c r="B31" s="981"/>
      <c r="C31" s="982"/>
    </row>
    <row r="32" spans="1:3" ht="21" customHeight="1" x14ac:dyDescent="0.4">
      <c r="A32" s="983"/>
      <c r="B32" s="984"/>
      <c r="C32" s="985"/>
    </row>
    <row r="33" spans="1:3" ht="21" customHeight="1" x14ac:dyDescent="0.4">
      <c r="A33" s="983"/>
      <c r="B33" s="984"/>
      <c r="C33" s="985"/>
    </row>
    <row r="34" spans="1:3" ht="21" customHeight="1" x14ac:dyDescent="0.4">
      <c r="A34" s="983"/>
      <c r="B34" s="984"/>
      <c r="C34" s="986"/>
    </row>
    <row r="35" spans="1:3" ht="21" customHeight="1" x14ac:dyDescent="0.4">
      <c r="A35" s="983"/>
      <c r="B35" s="984"/>
      <c r="C35" s="986"/>
    </row>
    <row r="36" spans="1:3" ht="21" customHeight="1" x14ac:dyDescent="0.4">
      <c r="A36" s="983"/>
      <c r="B36" s="984"/>
      <c r="C36" s="986"/>
    </row>
    <row r="37" spans="1:3" ht="21" customHeight="1" x14ac:dyDescent="0.4">
      <c r="A37" s="987"/>
      <c r="B37" s="988"/>
      <c r="C37" s="989"/>
    </row>
    <row r="38" spans="1:3" ht="21" customHeight="1" x14ac:dyDescent="0.4">
      <c r="A38" s="132" t="s">
        <v>106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37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80"/>
      <c r="B43" s="981"/>
      <c r="C43" s="982"/>
    </row>
    <row r="44" spans="1:3" ht="21" customHeight="1" x14ac:dyDescent="0.4">
      <c r="A44" s="983"/>
      <c r="B44" s="984"/>
      <c r="C44" s="985"/>
    </row>
    <row r="45" spans="1:3" ht="21" customHeight="1" x14ac:dyDescent="0.4">
      <c r="A45" s="983"/>
      <c r="B45" s="984"/>
      <c r="C45" s="985"/>
    </row>
    <row r="46" spans="1:3" ht="21" customHeight="1" x14ac:dyDescent="0.4">
      <c r="A46" s="983"/>
      <c r="B46" s="984"/>
      <c r="C46" s="986"/>
    </row>
    <row r="47" spans="1:3" ht="21" customHeight="1" x14ac:dyDescent="0.4">
      <c r="A47" s="983"/>
      <c r="B47" s="984"/>
      <c r="C47" s="986"/>
    </row>
    <row r="48" spans="1:3" ht="21" customHeight="1" x14ac:dyDescent="0.4">
      <c r="A48" s="983"/>
      <c r="B48" s="984"/>
      <c r="C48" s="986"/>
    </row>
    <row r="49" spans="1:3" ht="21" customHeight="1" x14ac:dyDescent="0.4">
      <c r="A49" s="987"/>
      <c r="B49" s="988"/>
      <c r="C49" s="989"/>
    </row>
    <row r="50" spans="1:3" ht="21" customHeight="1" x14ac:dyDescent="0.4">
      <c r="A50" s="132" t="s">
        <v>106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37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80"/>
      <c r="B55" s="981"/>
      <c r="C55" s="982"/>
    </row>
    <row r="56" spans="1:3" ht="21" customHeight="1" x14ac:dyDescent="0.4">
      <c r="A56" s="983"/>
      <c r="B56" s="984"/>
      <c r="C56" s="985"/>
    </row>
    <row r="57" spans="1:3" ht="21" customHeight="1" x14ac:dyDescent="0.4">
      <c r="A57" s="983"/>
      <c r="B57" s="984"/>
      <c r="C57" s="985"/>
    </row>
    <row r="58" spans="1:3" ht="21" customHeight="1" x14ac:dyDescent="0.4">
      <c r="A58" s="983"/>
      <c r="B58" s="984"/>
      <c r="C58" s="986"/>
    </row>
    <row r="59" spans="1:3" ht="21" customHeight="1" x14ac:dyDescent="0.4">
      <c r="A59" s="983"/>
      <c r="B59" s="984"/>
      <c r="C59" s="986"/>
    </row>
    <row r="60" spans="1:3" ht="21" customHeight="1" x14ac:dyDescent="0.4">
      <c r="A60" s="983"/>
      <c r="B60" s="984"/>
      <c r="C60" s="986"/>
    </row>
    <row r="61" spans="1:3" ht="21" customHeight="1" x14ac:dyDescent="0.4">
      <c r="A61" s="987"/>
      <c r="B61" s="988"/>
      <c r="C61" s="989"/>
    </row>
    <row r="62" spans="1:3" ht="21" customHeight="1" x14ac:dyDescent="0.4">
      <c r="A62" s="132" t="s">
        <v>106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37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80"/>
      <c r="B67" s="981"/>
      <c r="C67" s="982"/>
    </row>
    <row r="68" spans="1:3" ht="21" customHeight="1" x14ac:dyDescent="0.4">
      <c r="A68" s="983"/>
      <c r="B68" s="984"/>
      <c r="C68" s="985"/>
    </row>
    <row r="69" spans="1:3" ht="21" customHeight="1" x14ac:dyDescent="0.4">
      <c r="A69" s="983"/>
      <c r="B69" s="984"/>
      <c r="C69" s="985"/>
    </row>
    <row r="70" spans="1:3" ht="21" customHeight="1" x14ac:dyDescent="0.4">
      <c r="A70" s="983"/>
      <c r="B70" s="984"/>
      <c r="C70" s="986"/>
    </row>
    <row r="71" spans="1:3" ht="21" customHeight="1" x14ac:dyDescent="0.4">
      <c r="A71" s="983"/>
      <c r="B71" s="984"/>
      <c r="C71" s="986"/>
    </row>
    <row r="72" spans="1:3" ht="21" customHeight="1" x14ac:dyDescent="0.4">
      <c r="A72" s="983"/>
      <c r="B72" s="984"/>
      <c r="C72" s="986"/>
    </row>
    <row r="73" spans="1:3" ht="21" customHeight="1" x14ac:dyDescent="0.4">
      <c r="A73" s="987"/>
      <c r="B73" s="988"/>
      <c r="C73" s="989"/>
    </row>
    <row r="74" spans="1:3" ht="21" customHeight="1" x14ac:dyDescent="0.4">
      <c r="A74" s="132" t="s">
        <v>106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37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80"/>
      <c r="B79" s="981"/>
      <c r="C79" s="982"/>
    </row>
    <row r="80" spans="1:3" ht="21" customHeight="1" x14ac:dyDescent="0.4">
      <c r="A80" s="983"/>
      <c r="B80" s="984"/>
      <c r="C80" s="985"/>
    </row>
    <row r="81" spans="1:3" ht="21" customHeight="1" x14ac:dyDescent="0.4">
      <c r="A81" s="983"/>
      <c r="B81" s="984"/>
      <c r="C81" s="985"/>
    </row>
    <row r="82" spans="1:3" ht="21" customHeight="1" x14ac:dyDescent="0.4">
      <c r="A82" s="983"/>
      <c r="B82" s="984"/>
      <c r="C82" s="986"/>
    </row>
    <row r="83" spans="1:3" ht="21" customHeight="1" x14ac:dyDescent="0.4">
      <c r="A83" s="983"/>
      <c r="B83" s="984"/>
      <c r="C83" s="986"/>
    </row>
    <row r="84" spans="1:3" ht="21" customHeight="1" x14ac:dyDescent="0.4">
      <c r="A84" s="983"/>
      <c r="B84" s="984"/>
      <c r="C84" s="986"/>
    </row>
    <row r="85" spans="1:3" ht="21" customHeight="1" x14ac:dyDescent="0.4">
      <c r="A85" s="987"/>
      <c r="B85" s="988"/>
      <c r="C85" s="989"/>
    </row>
    <row r="86" spans="1:3" ht="21" customHeight="1" x14ac:dyDescent="0.4">
      <c r="A86" s="132" t="s">
        <v>106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37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80"/>
      <c r="B91" s="981"/>
      <c r="C91" s="982"/>
    </row>
    <row r="92" spans="1:3" ht="21" customHeight="1" x14ac:dyDescent="0.4">
      <c r="A92" s="983"/>
      <c r="B92" s="984"/>
      <c r="C92" s="985"/>
    </row>
    <row r="93" spans="1:3" ht="21" customHeight="1" x14ac:dyDescent="0.4">
      <c r="A93" s="983"/>
      <c r="B93" s="984"/>
      <c r="C93" s="985"/>
    </row>
    <row r="94" spans="1:3" ht="21" customHeight="1" x14ac:dyDescent="0.4">
      <c r="A94" s="983"/>
      <c r="B94" s="984"/>
      <c r="C94" s="986"/>
    </row>
    <row r="95" spans="1:3" ht="21" customHeight="1" x14ac:dyDescent="0.4">
      <c r="A95" s="983"/>
      <c r="B95" s="984"/>
      <c r="C95" s="986"/>
    </row>
    <row r="96" spans="1:3" ht="21" customHeight="1" x14ac:dyDescent="0.4">
      <c r="A96" s="983"/>
      <c r="B96" s="984"/>
      <c r="C96" s="986"/>
    </row>
    <row r="97" spans="1:3" ht="21" customHeight="1" x14ac:dyDescent="0.4">
      <c r="A97" s="987"/>
      <c r="B97" s="988"/>
      <c r="C97" s="989"/>
    </row>
    <row r="98" spans="1:3" ht="21" customHeight="1" x14ac:dyDescent="0.4">
      <c r="A98" s="132" t="s">
        <v>106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37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80"/>
      <c r="B103" s="981"/>
      <c r="C103" s="982"/>
    </row>
    <row r="104" spans="1:3" ht="21" customHeight="1" x14ac:dyDescent="0.4">
      <c r="A104" s="983"/>
      <c r="B104" s="984"/>
      <c r="C104" s="985"/>
    </row>
    <row r="105" spans="1:3" ht="21" customHeight="1" x14ac:dyDescent="0.4">
      <c r="A105" s="983"/>
      <c r="B105" s="984"/>
      <c r="C105" s="985"/>
    </row>
    <row r="106" spans="1:3" ht="21" customHeight="1" x14ac:dyDescent="0.4">
      <c r="A106" s="983"/>
      <c r="B106" s="984"/>
      <c r="C106" s="986"/>
    </row>
    <row r="107" spans="1:3" ht="21" customHeight="1" x14ac:dyDescent="0.4">
      <c r="A107" s="983"/>
      <c r="B107" s="984"/>
      <c r="C107" s="986"/>
    </row>
    <row r="108" spans="1:3" ht="21" customHeight="1" x14ac:dyDescent="0.4">
      <c r="A108" s="983"/>
      <c r="B108" s="984"/>
      <c r="C108" s="986"/>
    </row>
    <row r="109" spans="1:3" ht="21" customHeight="1" x14ac:dyDescent="0.4">
      <c r="A109" s="987"/>
      <c r="B109" s="988"/>
      <c r="C109" s="989"/>
    </row>
    <row r="110" spans="1:3" ht="21" customHeight="1" x14ac:dyDescent="0.4">
      <c r="A110" s="132" t="s">
        <v>106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37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80"/>
      <c r="B115" s="981"/>
      <c r="C115" s="982"/>
    </row>
    <row r="116" spans="1:3" ht="21" customHeight="1" x14ac:dyDescent="0.4">
      <c r="A116" s="983"/>
      <c r="B116" s="984"/>
      <c r="C116" s="985"/>
    </row>
    <row r="117" spans="1:3" ht="21" customHeight="1" x14ac:dyDescent="0.4">
      <c r="A117" s="983"/>
      <c r="B117" s="984"/>
      <c r="C117" s="985"/>
    </row>
    <row r="118" spans="1:3" ht="21" customHeight="1" x14ac:dyDescent="0.4">
      <c r="A118" s="983"/>
      <c r="B118" s="984"/>
      <c r="C118" s="986"/>
    </row>
    <row r="119" spans="1:3" ht="21" customHeight="1" x14ac:dyDescent="0.4">
      <c r="A119" s="983"/>
      <c r="B119" s="984"/>
      <c r="C119" s="986"/>
    </row>
    <row r="120" spans="1:3" ht="21" customHeight="1" x14ac:dyDescent="0.4">
      <c r="A120" s="983"/>
      <c r="B120" s="984"/>
      <c r="C120" s="986"/>
    </row>
    <row r="121" spans="1:3" ht="21" customHeight="1" x14ac:dyDescent="0.4">
      <c r="A121" s="987"/>
      <c r="B121" s="988"/>
      <c r="C121" s="989"/>
    </row>
    <row r="122" spans="1:3" ht="21" customHeight="1" x14ac:dyDescent="0.4">
      <c r="A122" s="132" t="s">
        <v>106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107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B913-2EA3-4625-8D1F-ECCBAB12A220}">
  <sheetPr codeName="Sheet24">
    <tabColor rgb="FFF6F2FC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203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104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'05月現金入出金表'!G37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44348</v>
      </c>
      <c r="B5" s="144" t="s">
        <v>61</v>
      </c>
      <c r="C5" s="457"/>
      <c r="D5" s="458"/>
      <c r="E5" s="1152"/>
      <c r="F5" s="1153"/>
      <c r="G5" s="1150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44349</v>
      </c>
      <c r="B6" s="144" t="s">
        <v>62</v>
      </c>
      <c r="C6" s="459"/>
      <c r="D6" s="460"/>
      <c r="E6" s="1154"/>
      <c r="F6" s="1155"/>
      <c r="G6" s="1150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3">
        <v>44350</v>
      </c>
      <c r="B7" s="144" t="s">
        <v>43</v>
      </c>
      <c r="C7" s="461"/>
      <c r="D7" s="460"/>
      <c r="E7" s="1154"/>
      <c r="F7" s="1155"/>
      <c r="G7" s="1150">
        <f t="shared" ref="G7:G34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3">
        <v>44351</v>
      </c>
      <c r="B8" s="144" t="s">
        <v>44</v>
      </c>
      <c r="C8" s="459"/>
      <c r="D8" s="460"/>
      <c r="E8" s="1154"/>
      <c r="F8" s="1155"/>
      <c r="G8" s="1150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85">
        <v>44352</v>
      </c>
      <c r="B9" s="148" t="s">
        <v>45</v>
      </c>
      <c r="C9" s="459"/>
      <c r="D9" s="460"/>
      <c r="E9" s="1154"/>
      <c r="F9" s="1155"/>
      <c r="G9" s="1150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86">
        <v>44353</v>
      </c>
      <c r="B10" s="150" t="s">
        <v>46</v>
      </c>
      <c r="C10" s="459"/>
      <c r="D10" s="460"/>
      <c r="E10" s="1154"/>
      <c r="F10" s="1155"/>
      <c r="G10" s="1150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44354</v>
      </c>
      <c r="B11" s="144" t="s">
        <v>47</v>
      </c>
      <c r="C11" s="461"/>
      <c r="D11" s="460"/>
      <c r="E11" s="1154"/>
      <c r="F11" s="1155"/>
      <c r="G11" s="1150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44355</v>
      </c>
      <c r="B12" s="144" t="s">
        <v>41</v>
      </c>
      <c r="C12" s="459"/>
      <c r="D12" s="460"/>
      <c r="E12" s="1154"/>
      <c r="F12" s="1155"/>
      <c r="G12" s="1150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44356</v>
      </c>
      <c r="B13" s="144" t="s">
        <v>42</v>
      </c>
      <c r="C13" s="459"/>
      <c r="D13" s="460"/>
      <c r="E13" s="1154"/>
      <c r="F13" s="1155"/>
      <c r="G13" s="1150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44357</v>
      </c>
      <c r="B14" s="144" t="s">
        <v>43</v>
      </c>
      <c r="C14" s="459"/>
      <c r="D14" s="460"/>
      <c r="E14" s="1154"/>
      <c r="F14" s="1155"/>
      <c r="G14" s="1150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3">
        <v>44358</v>
      </c>
      <c r="B15" s="144" t="s">
        <v>44</v>
      </c>
      <c r="C15" s="459"/>
      <c r="D15" s="460"/>
      <c r="E15" s="1154"/>
      <c r="F15" s="1155"/>
      <c r="G15" s="1150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85">
        <v>44359</v>
      </c>
      <c r="B16" s="148" t="s">
        <v>45</v>
      </c>
      <c r="C16" s="461"/>
      <c r="D16" s="460"/>
      <c r="E16" s="1154"/>
      <c r="F16" s="1155"/>
      <c r="G16" s="1150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86">
        <v>44360</v>
      </c>
      <c r="B17" s="150" t="s">
        <v>46</v>
      </c>
      <c r="C17" s="459"/>
      <c r="D17" s="460"/>
      <c r="E17" s="1154"/>
      <c r="F17" s="1155"/>
      <c r="G17" s="1150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44361</v>
      </c>
      <c r="B18" s="144" t="s">
        <v>47</v>
      </c>
      <c r="C18" s="459"/>
      <c r="D18" s="460"/>
      <c r="E18" s="1154"/>
      <c r="F18" s="1155"/>
      <c r="G18" s="1150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44362</v>
      </c>
      <c r="B19" s="144" t="s">
        <v>41</v>
      </c>
      <c r="C19" s="459"/>
      <c r="D19" s="460"/>
      <c r="E19" s="1154"/>
      <c r="F19" s="1155"/>
      <c r="G19" s="1150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44363</v>
      </c>
      <c r="B20" s="144" t="s">
        <v>42</v>
      </c>
      <c r="C20" s="459"/>
      <c r="D20" s="460"/>
      <c r="E20" s="1154"/>
      <c r="F20" s="1155"/>
      <c r="G20" s="1150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44364</v>
      </c>
      <c r="B21" s="144" t="s">
        <v>43</v>
      </c>
      <c r="C21" s="459"/>
      <c r="D21" s="460"/>
      <c r="E21" s="1154"/>
      <c r="F21" s="1155"/>
      <c r="G21" s="1150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44365</v>
      </c>
      <c r="B22" s="144" t="s">
        <v>44</v>
      </c>
      <c r="C22" s="459"/>
      <c r="D22" s="460"/>
      <c r="E22" s="1154"/>
      <c r="F22" s="1155"/>
      <c r="G22" s="1150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85">
        <v>44366</v>
      </c>
      <c r="B23" s="148" t="s">
        <v>45</v>
      </c>
      <c r="C23" s="459"/>
      <c r="D23" s="460"/>
      <c r="E23" s="1154"/>
      <c r="F23" s="1155"/>
      <c r="G23" s="1150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86">
        <v>44367</v>
      </c>
      <c r="B24" s="150" t="s">
        <v>46</v>
      </c>
      <c r="C24" s="462"/>
      <c r="D24" s="460"/>
      <c r="E24" s="1154"/>
      <c r="F24" s="1155"/>
      <c r="G24" s="1150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44368</v>
      </c>
      <c r="B25" s="144" t="s">
        <v>47</v>
      </c>
      <c r="C25" s="459"/>
      <c r="D25" s="460"/>
      <c r="E25" s="1154"/>
      <c r="F25" s="1155"/>
      <c r="G25" s="1150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44369</v>
      </c>
      <c r="B26" s="144" t="s">
        <v>41</v>
      </c>
      <c r="C26" s="459"/>
      <c r="D26" s="460"/>
      <c r="E26" s="1154"/>
      <c r="F26" s="1155"/>
      <c r="G26" s="1150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44370</v>
      </c>
      <c r="B27" s="144" t="s">
        <v>42</v>
      </c>
      <c r="C27" s="459"/>
      <c r="D27" s="460"/>
      <c r="E27" s="1154"/>
      <c r="F27" s="1155"/>
      <c r="G27" s="1150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44371</v>
      </c>
      <c r="B28" s="144" t="s">
        <v>43</v>
      </c>
      <c r="C28" s="459"/>
      <c r="D28" s="460"/>
      <c r="E28" s="1154"/>
      <c r="F28" s="1155"/>
      <c r="G28" s="1150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44372</v>
      </c>
      <c r="B29" s="144" t="s">
        <v>44</v>
      </c>
      <c r="C29" s="459"/>
      <c r="D29" s="460"/>
      <c r="E29" s="1154"/>
      <c r="F29" s="1155"/>
      <c r="G29" s="1150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85">
        <v>44373</v>
      </c>
      <c r="B30" s="148" t="s">
        <v>45</v>
      </c>
      <c r="C30" s="459"/>
      <c r="D30" s="460"/>
      <c r="E30" s="1154"/>
      <c r="F30" s="1155"/>
      <c r="G30" s="1150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86">
        <v>44374</v>
      </c>
      <c r="B31" s="150" t="s">
        <v>46</v>
      </c>
      <c r="C31" s="459"/>
      <c r="D31" s="460"/>
      <c r="E31" s="1154"/>
      <c r="F31" s="1155"/>
      <c r="G31" s="1150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44375</v>
      </c>
      <c r="B32" s="144" t="s">
        <v>47</v>
      </c>
      <c r="C32" s="459"/>
      <c r="D32" s="460"/>
      <c r="E32" s="1154"/>
      <c r="F32" s="1155"/>
      <c r="G32" s="1150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44376</v>
      </c>
      <c r="B33" s="144" t="s">
        <v>41</v>
      </c>
      <c r="C33" s="459"/>
      <c r="D33" s="460"/>
      <c r="E33" s="1154"/>
      <c r="F33" s="1155"/>
      <c r="G33" s="1150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44377</v>
      </c>
      <c r="B34" s="144" t="s">
        <v>42</v>
      </c>
      <c r="C34" s="459"/>
      <c r="D34" s="460"/>
      <c r="E34" s="1154"/>
      <c r="F34" s="1155"/>
      <c r="G34" s="1150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/>
      <c r="B35" s="153"/>
      <c r="C35" s="463"/>
      <c r="D35" s="464"/>
      <c r="E35" s="1156"/>
      <c r="F35" s="1157"/>
      <c r="G35" s="1151"/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5148-4469-4D09-A073-E8F3EB278F6C}">
  <sheetPr codeName="Sheet25">
    <tabColor rgb="FFFFFFEF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118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112</v>
      </c>
      <c r="B3" s="288"/>
      <c r="C3" s="288"/>
      <c r="D3" s="288"/>
      <c r="E3" s="288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'06月統合家計簿'!A7</f>
        <v>○○銀行　１</v>
      </c>
      <c r="B7" s="1059"/>
      <c r="C7" s="349">
        <f>'06月統合家計簿'!G7</f>
        <v>0</v>
      </c>
      <c r="D7" s="168">
        <f>'07月銀行口座入出金表'!A7-'07月銀行口座入出金表'!C5</f>
        <v>0</v>
      </c>
      <c r="E7" s="164">
        <f>'07月銀行口座入出金表'!F5+'07月銀行口座入出金表'!F6+'07月銀行口座入出金表'!F7+'07月銀行口座入出金表'!F8+'07月銀行口座入出金表'!F9</f>
        <v>0</v>
      </c>
      <c r="F7" s="165">
        <f>'07月銀行口座入出金表'!I5+'07月銀行口座入出金表'!I6+'07月銀行口座入出金表'!I7+'07月銀行口座入出金表'!I8+'07月銀行口座入出金表'!I9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'06月統合家計簿'!A8</f>
        <v>○○銀行　２</v>
      </c>
      <c r="B8" s="1060"/>
      <c r="C8" s="350">
        <f>'06月統合家計簿'!G8</f>
        <v>0</v>
      </c>
      <c r="D8" s="168">
        <f>'07月銀行口座入出金表'!A12-'07月銀行口座入出金表'!C10</f>
        <v>0</v>
      </c>
      <c r="E8" s="173">
        <f>'07月銀行口座入出金表'!F10+'07月銀行口座入出金表'!F11+'07月銀行口座入出金表'!F12+'07月銀行口座入出金表'!F13+'07月銀行口座入出金表'!F14</f>
        <v>0</v>
      </c>
      <c r="F8" s="174">
        <f>'07月銀行口座入出金表'!I10+'07月銀行口座入出金表'!I11+'07月銀行口座入出金表'!I12+'07月銀行口座入出金表'!I13+'07月銀行口座入出金表'!I14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'06月統合家計簿'!A9</f>
        <v>○○銀行　３</v>
      </c>
      <c r="B9" s="1060"/>
      <c r="C9" s="350">
        <f>'06月統合家計簿'!G9</f>
        <v>0</v>
      </c>
      <c r="D9" s="168">
        <f>'07月銀行口座入出金表'!A17-'07月銀行口座入出金表'!C15</f>
        <v>0</v>
      </c>
      <c r="E9" s="173">
        <f>'07月銀行口座入出金表'!F15+'07月銀行口座入出金表'!F16+'07月銀行口座入出金表'!F17+'07月銀行口座入出金表'!F18+'07月銀行口座入出金表'!F19</f>
        <v>0</v>
      </c>
      <c r="F9" s="174">
        <f>'07月銀行口座入出金表'!I15+'07月銀行口座入出金表'!I16+'07月銀行口座入出金表'!I17+'07月銀行口座入出金表'!I18+'07月銀行口座入出金表'!I19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'06月統合家計簿'!A10</f>
        <v>○○銀行　４</v>
      </c>
      <c r="B10" s="1060"/>
      <c r="C10" s="350">
        <f>'06月統合家計簿'!G10</f>
        <v>0</v>
      </c>
      <c r="D10" s="168">
        <f>'07月銀行口座入出金表'!A22-'07月銀行口座入出金表'!C20</f>
        <v>0</v>
      </c>
      <c r="E10" s="173">
        <f>'07月銀行口座入出金表'!F20+'07月銀行口座入出金表'!F21+'07月銀行口座入出金表'!F22+'07月銀行口座入出金表'!F23+'07月銀行口座入出金表'!F24</f>
        <v>0</v>
      </c>
      <c r="F10" s="174">
        <f>'07月銀行口座入出金表'!I20+'07月銀行口座入出金表'!I21+'07月銀行口座入出金表'!I22+'07月銀行口座入出金表'!I23+'07月銀行口座入出金表'!I24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'06月統合家計簿'!A11</f>
        <v>○○銀行　５</v>
      </c>
      <c r="B11" s="1060"/>
      <c r="C11" s="350">
        <f>'06月統合家計簿'!G11</f>
        <v>0</v>
      </c>
      <c r="D11" s="168">
        <f>'07月銀行口座入出金表'!A27-'07月銀行口座入出金表'!C25</f>
        <v>0</v>
      </c>
      <c r="E11" s="175">
        <f>'07月銀行口座入出金表'!F25+'07月銀行口座入出金表'!F26+'07月銀行口座入出金表'!F27+'07月銀行口座入出金表'!F28+'07月銀行口座入出金表'!F29</f>
        <v>0</v>
      </c>
      <c r="F11" s="174">
        <f>'07月銀行口座入出金表'!I25+'07月銀行口座入出金表'!I26+'07月銀行口座入出金表'!I27+'07月銀行口座入出金表'!I28+'07月銀行口座入出金表'!I29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'06月統合家計簿'!A12</f>
        <v>○○銀行　６</v>
      </c>
      <c r="B12" s="1060"/>
      <c r="C12" s="350">
        <f>'06月統合家計簿'!G12</f>
        <v>0</v>
      </c>
      <c r="D12" s="168">
        <f>'07月銀行口座入出金表'!A32-'07月銀行口座入出金表'!C30</f>
        <v>0</v>
      </c>
      <c r="E12" s="175">
        <f>'07月銀行口座入出金表'!F30+'07月銀行口座入出金表'!F31+'07月銀行口座入出金表'!F32+'07月銀行口座入出金表'!F33+'07月銀行口座入出金表'!F34</f>
        <v>0</v>
      </c>
      <c r="F12" s="174">
        <f>'07月銀行口座入出金表'!I30+'07月銀行口座入出金表'!I31+'07月銀行口座入出金表'!I32+'07月銀行口座入出金表'!I33+'07月銀行口座入出金表'!I34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'06月統合家計簿'!A13</f>
        <v>○○銀行　７</v>
      </c>
      <c r="B13" s="1060"/>
      <c r="C13" s="350">
        <f>'06月統合家計簿'!G13</f>
        <v>0</v>
      </c>
      <c r="D13" s="168">
        <f>'07月銀行口座入出金表'!A37-'07月銀行口座入出金表'!C35</f>
        <v>0</v>
      </c>
      <c r="E13" s="175">
        <f>'07月銀行口座入出金表'!F35+'07月銀行口座入出金表'!F36+'07月銀行口座入出金表'!F37+'07月銀行口座入出金表'!F38+'07月銀行口座入出金表'!F39</f>
        <v>0</v>
      </c>
      <c r="F13" s="174">
        <f>'07月銀行口座入出金表'!I35+'07月銀行口座入出金表'!I36+'07月銀行口座入出金表'!I37+'07月銀行口座入出金表'!I38+'07月銀行口座入出金表'!I39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'06月統合家計簿'!A14</f>
        <v>○○銀行　８</v>
      </c>
      <c r="B14" s="1060"/>
      <c r="C14" s="350">
        <f>'06月統合家計簿'!G14</f>
        <v>0</v>
      </c>
      <c r="D14" s="168">
        <f>'07月銀行口座入出金表'!A42-'07月銀行口座入出金表'!C40</f>
        <v>0</v>
      </c>
      <c r="E14" s="175">
        <f>'07月銀行口座入出金表'!F40+'07月銀行口座入出金表'!F41+'07月銀行口座入出金表'!F42+'07月銀行口座入出金表'!F43+'07月銀行口座入出金表'!F44</f>
        <v>0</v>
      </c>
      <c r="F14" s="174">
        <f>'07月銀行口座入出金表'!I40+'07月銀行口座入出金表'!I41+'07月銀行口座入出金表'!I42+'07月銀行口座入出金表'!I43+'07月銀行口座入出金表'!I44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'06月統合家計簿'!A15</f>
        <v>○○銀行　９</v>
      </c>
      <c r="B15" s="1060"/>
      <c r="C15" s="350">
        <f>'06月統合家計簿'!G15</f>
        <v>0</v>
      </c>
      <c r="D15" s="168">
        <f>'07月銀行口座入出金表'!A47-'07月銀行口座入出金表'!C45</f>
        <v>0</v>
      </c>
      <c r="E15" s="175">
        <f>'07月銀行口座入出金表'!F45+'07月銀行口座入出金表'!F46+'07月銀行口座入出金表'!F47+'07月銀行口座入出金表'!F48+'07月銀行口座入出金表'!F49</f>
        <v>0</v>
      </c>
      <c r="F15" s="174">
        <f>'07月銀行口座入出金表'!I45+'07月銀行口座入出金表'!I46+'07月銀行口座入出金表'!I47+'07月銀行口座入出金表'!I48+'07月銀行口座入出金表'!I49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'06月統合家計簿'!A16</f>
        <v>○○銀行　１０</v>
      </c>
      <c r="B16" s="1061"/>
      <c r="C16" s="351">
        <f>'06月統合家計簿'!G16</f>
        <v>0</v>
      </c>
      <c r="D16" s="170">
        <f>'07月銀行口座入出金表'!A52-'07月銀行口座入出金表'!C50</f>
        <v>0</v>
      </c>
      <c r="E16" s="176">
        <f>'07月銀行口座入出金表'!F50+'07月銀行口座入出金表'!F51+'07月銀行口座入出金表'!F52+'07月銀行口座入出金表'!F53+'07月銀行口座入出金表'!F54</f>
        <v>0</v>
      </c>
      <c r="F16" s="196">
        <f>'07月銀行口座入出金表'!I50+'07月銀行口座入出金表'!I51+'07月銀行口座入出金表'!I52+'07月銀行口座入出金表'!I53+'07月銀行口座入出金表'!I54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'06月現金入出金表'!G37</f>
        <v>0</v>
      </c>
      <c r="D17" s="178"/>
      <c r="E17" s="179">
        <f>'07月現金入出金表'!D36</f>
        <v>0</v>
      </c>
      <c r="F17" s="180">
        <f>'07月現金入出金表'!F37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96" t="s">
        <v>119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289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120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467" t="str">
        <f>'06月統合家計簿'!A24</f>
        <v>年内の入金予定項目明細を記してください</v>
      </c>
      <c r="B24" s="467"/>
      <c r="C24" s="467"/>
      <c r="D24" s="468"/>
      <c r="E24" s="469">
        <v>0</v>
      </c>
      <c r="F24" s="222">
        <f>E24*12</f>
        <v>0</v>
      </c>
      <c r="G24" s="224">
        <f t="shared" ref="G24:G33" si="1">E24*6</f>
        <v>0</v>
      </c>
    </row>
    <row r="25" spans="1:8" ht="21" customHeight="1" x14ac:dyDescent="0.15">
      <c r="A25" s="467" t="str">
        <f>'06月統合家計簿'!A25</f>
        <v>年内の入金予定項目明細を記してください</v>
      </c>
      <c r="B25" s="467"/>
      <c r="C25" s="467"/>
      <c r="D25" s="468"/>
      <c r="E25" s="469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467" t="str">
        <f>'06月統合家計簿'!A26</f>
        <v>年内の入金予定項目明細を記してください</v>
      </c>
      <c r="B26" s="467"/>
      <c r="C26" s="467"/>
      <c r="D26" s="468"/>
      <c r="E26" s="469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467" t="str">
        <f>'06月統合家計簿'!A27</f>
        <v>年内の入金予定項目明細を記してください</v>
      </c>
      <c r="B27" s="467"/>
      <c r="C27" s="467"/>
      <c r="D27" s="468"/>
      <c r="E27" s="469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467" t="str">
        <f>'06月統合家計簿'!A28</f>
        <v>年内の入金予定項目明細を記してください</v>
      </c>
      <c r="B28" s="467"/>
      <c r="C28" s="467"/>
      <c r="D28" s="468"/>
      <c r="E28" s="469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467" t="str">
        <f>'06月統合家計簿'!A29</f>
        <v>年内の入金予定項目明細を記してください</v>
      </c>
      <c r="B29" s="467"/>
      <c r="C29" s="467"/>
      <c r="D29" s="468"/>
      <c r="E29" s="469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467" t="str">
        <f>'06月統合家計簿'!A30</f>
        <v>年内の入金予定項目明細を記してください</v>
      </c>
      <c r="B30" s="470"/>
      <c r="C30" s="470"/>
      <c r="D30" s="471"/>
      <c r="E30" s="469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467" t="str">
        <f>'06月統合家計簿'!A31</f>
        <v>年内の入金予定項目明細を記してください</v>
      </c>
      <c r="B31" s="470"/>
      <c r="C31" s="470"/>
      <c r="D31" s="471"/>
      <c r="E31" s="469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467" t="str">
        <f>'06月統合家計簿'!A32</f>
        <v>年内の入金予定項目明細を記してください</v>
      </c>
      <c r="B32" s="470"/>
      <c r="C32" s="470"/>
      <c r="D32" s="471"/>
      <c r="E32" s="469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467" t="str">
        <f>'06月統合家計簿'!A33</f>
        <v>年内の入金予定項目明細を記してください</v>
      </c>
      <c r="B33" s="472"/>
      <c r="C33" s="472"/>
      <c r="D33" s="473"/>
      <c r="E33" s="474">
        <v>0</v>
      </c>
      <c r="F33" s="223">
        <f t="shared" si="2"/>
        <v>0</v>
      </c>
      <c r="G33" s="294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121</v>
      </c>
      <c r="H37" s="192"/>
    </row>
    <row r="38" spans="1:8" ht="21" customHeight="1" x14ac:dyDescent="0.15">
      <c r="A38" s="470" t="str">
        <f>'06月統合家計簿'!A38</f>
        <v>年内の出金予定項目明細を記してください</v>
      </c>
      <c r="B38" s="475"/>
      <c r="C38" s="475"/>
      <c r="D38" s="476"/>
      <c r="E38" s="477">
        <v>0</v>
      </c>
      <c r="F38" s="222">
        <f>E38*12</f>
        <v>0</v>
      </c>
      <c r="G38" s="224">
        <f>E38*6</f>
        <v>0</v>
      </c>
    </row>
    <row r="39" spans="1:8" ht="21" customHeight="1" x14ac:dyDescent="0.15">
      <c r="A39" s="470" t="str">
        <f>'06月統合家計簿'!A39</f>
        <v>年内の出金予定項目明細を記してください</v>
      </c>
      <c r="B39" s="467"/>
      <c r="C39" s="467"/>
      <c r="D39" s="468"/>
      <c r="E39" s="478">
        <v>0</v>
      </c>
      <c r="F39" s="223">
        <f t="shared" ref="F39:F57" si="3">E39*12</f>
        <v>0</v>
      </c>
      <c r="G39" s="225">
        <f>E39*6</f>
        <v>0</v>
      </c>
    </row>
    <row r="40" spans="1:8" ht="21" customHeight="1" x14ac:dyDescent="0.15">
      <c r="A40" s="470" t="str">
        <f>'06月統合家計簿'!A40</f>
        <v>年内の出金予定項目明細を記してください</v>
      </c>
      <c r="B40" s="467"/>
      <c r="C40" s="467"/>
      <c r="D40" s="468"/>
      <c r="E40" s="478">
        <v>0</v>
      </c>
      <c r="F40" s="223">
        <f>E40*12</f>
        <v>0</v>
      </c>
      <c r="G40" s="225">
        <f>E40*6</f>
        <v>0</v>
      </c>
    </row>
    <row r="41" spans="1:8" ht="21" customHeight="1" x14ac:dyDescent="0.15">
      <c r="A41" s="470" t="str">
        <f>'06月統合家計簿'!A41</f>
        <v>年内の出金予定項目明細を記してください</v>
      </c>
      <c r="B41" s="467"/>
      <c r="C41" s="467"/>
      <c r="D41" s="468"/>
      <c r="E41" s="478">
        <v>0</v>
      </c>
      <c r="F41" s="223">
        <f t="shared" si="3"/>
        <v>0</v>
      </c>
      <c r="G41" s="225">
        <f t="shared" ref="G41:G57" si="4">E41*6</f>
        <v>0</v>
      </c>
    </row>
    <row r="42" spans="1:8" ht="21" customHeight="1" x14ac:dyDescent="0.15">
      <c r="A42" s="470" t="str">
        <f>'06月統合家計簿'!A42</f>
        <v>年内の出金予定項目明細を記してください</v>
      </c>
      <c r="B42" s="470"/>
      <c r="C42" s="470"/>
      <c r="D42" s="471"/>
      <c r="E42" s="479"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470" t="str">
        <f>'06月統合家計簿'!A43</f>
        <v>年内の出金予定項目明細を記してください</v>
      </c>
      <c r="B43" s="470"/>
      <c r="C43" s="470"/>
      <c r="D43" s="471"/>
      <c r="E43" s="479"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470" t="str">
        <f>'06月統合家計簿'!A44</f>
        <v>年内の出金予定項目明細を記してください</v>
      </c>
      <c r="B44" s="470"/>
      <c r="C44" s="470"/>
      <c r="D44" s="471"/>
      <c r="E44" s="480"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470" t="str">
        <f>'06月統合家計簿'!A45</f>
        <v>年内の出金予定項目明細を記してください</v>
      </c>
      <c r="B45" s="470"/>
      <c r="C45" s="470"/>
      <c r="D45" s="471"/>
      <c r="E45" s="480"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470" t="str">
        <f>'06月統合家計簿'!A46</f>
        <v>年内の出金予定項目明細を記してください</v>
      </c>
      <c r="B46" s="470"/>
      <c r="C46" s="470"/>
      <c r="D46" s="470"/>
      <c r="E46" s="481"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470" t="str">
        <f>'06月統合家計簿'!A47</f>
        <v>年内の出金予定項目明細を記してください</v>
      </c>
      <c r="B47" s="470"/>
      <c r="C47" s="470"/>
      <c r="D47" s="470"/>
      <c r="E47" s="482"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470" t="str">
        <f>'06月統合家計簿'!A48</f>
        <v>年内の出金予定項目明細を記してください</v>
      </c>
      <c r="B48" s="470"/>
      <c r="C48" s="470"/>
      <c r="D48" s="470"/>
      <c r="E48" s="482"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470" t="str">
        <f>'06月統合家計簿'!A49</f>
        <v>年内の出金予定項目明細を記してください</v>
      </c>
      <c r="B49" s="470"/>
      <c r="C49" s="470"/>
      <c r="D49" s="470"/>
      <c r="E49" s="481"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470" t="str">
        <f>'06月統合家計簿'!A50</f>
        <v>年内の出金予定項目明細を記してください</v>
      </c>
      <c r="B50" s="470"/>
      <c r="C50" s="470"/>
      <c r="D50" s="470"/>
      <c r="E50" s="482"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470" t="str">
        <f>'06月統合家計簿'!A51</f>
        <v>年内の出金予定項目明細を記してください</v>
      </c>
      <c r="B51" s="470"/>
      <c r="C51" s="470"/>
      <c r="D51" s="470"/>
      <c r="E51" s="482"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470" t="str">
        <f>'06月統合家計簿'!A52</f>
        <v>年内の出金予定項目明細を記してください</v>
      </c>
      <c r="B52" s="470"/>
      <c r="C52" s="470"/>
      <c r="D52" s="470"/>
      <c r="E52" s="482"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470" t="str">
        <f>'06月統合家計簿'!A53</f>
        <v>年内の出金予定項目明細を記してください</v>
      </c>
      <c r="B53" s="470"/>
      <c r="C53" s="470"/>
      <c r="D53" s="470"/>
      <c r="E53" s="482"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470" t="str">
        <f>'06月統合家計簿'!A54</f>
        <v>年内の出金予定項目明細を記してください</v>
      </c>
      <c r="B54" s="470"/>
      <c r="C54" s="470"/>
      <c r="D54" s="471"/>
      <c r="E54" s="481"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470" t="str">
        <f>'06月統合家計簿'!A55</f>
        <v>年内の出金予定項目明細を記してください</v>
      </c>
      <c r="B55" s="470"/>
      <c r="C55" s="470"/>
      <c r="D55" s="471"/>
      <c r="E55" s="482"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470" t="str">
        <f>'06月統合家計簿'!A56</f>
        <v>年内の出金予定項目明細を記してください</v>
      </c>
      <c r="B56" s="470"/>
      <c r="C56" s="470"/>
      <c r="D56" s="471"/>
      <c r="E56" s="481"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470" t="str">
        <f>'06月統合家計簿'!A57</f>
        <v>年内の出金予定項目明細を記してください</v>
      </c>
      <c r="B57" s="483"/>
      <c r="C57" s="483"/>
      <c r="D57" s="484"/>
      <c r="E57" s="485">
        <v>0</v>
      </c>
      <c r="F57" s="227">
        <f t="shared" si="3"/>
        <v>0</v>
      </c>
      <c r="G57" s="294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AA36E-6119-47DC-B639-4D94C6946A2B}">
  <sheetPr codeName="Sheet26">
    <tabColor rgb="FFFFFFEF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243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112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'07月統合家計簿'!A7</f>
        <v>○○銀行　１</v>
      </c>
      <c r="B5" s="182">
        <f>'06月銀行口座入出金表'!L5</f>
        <v>0</v>
      </c>
      <c r="C5" s="57">
        <f>'07月カード利用明細表'!B14</f>
        <v>0</v>
      </c>
      <c r="D5" s="533" t="s">
        <v>50</v>
      </c>
      <c r="E5" s="488"/>
      <c r="F5" s="504"/>
      <c r="G5" s="519"/>
      <c r="H5" s="510"/>
      <c r="I5" s="520"/>
      <c r="J5" s="519"/>
      <c r="K5" s="521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513"/>
      <c r="D6" s="487"/>
      <c r="E6" s="514"/>
      <c r="F6" s="489"/>
      <c r="G6" s="515"/>
      <c r="H6" s="491"/>
      <c r="I6" s="492"/>
      <c r="J6" s="490"/>
      <c r="K6" s="493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486"/>
      <c r="D7" s="487"/>
      <c r="E7" s="488"/>
      <c r="F7" s="489"/>
      <c r="G7" s="490"/>
      <c r="H7" s="491"/>
      <c r="I7" s="492"/>
      <c r="J7" s="490"/>
      <c r="K7" s="493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486"/>
      <c r="D8" s="509"/>
      <c r="E8" s="488"/>
      <c r="F8" s="489"/>
      <c r="G8" s="490"/>
      <c r="H8" s="491"/>
      <c r="I8" s="492"/>
      <c r="J8" s="490"/>
      <c r="K8" s="493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516"/>
      <c r="D9" s="517"/>
      <c r="E9" s="518"/>
      <c r="F9" s="497"/>
      <c r="G9" s="498"/>
      <c r="H9" s="499"/>
      <c r="I9" s="500"/>
      <c r="J9" s="498"/>
      <c r="K9" s="501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'07月統合家計簿'!A8</f>
        <v>○○銀行　２</v>
      </c>
      <c r="B10" s="530">
        <f>'06月銀行口座入出金表'!L10</f>
        <v>0</v>
      </c>
      <c r="C10" s="69">
        <f>'07月カード利用明細表'!B26</f>
        <v>0</v>
      </c>
      <c r="D10" s="502" t="s">
        <v>51</v>
      </c>
      <c r="E10" s="503"/>
      <c r="F10" s="504"/>
      <c r="G10" s="505"/>
      <c r="H10" s="491"/>
      <c r="I10" s="506"/>
      <c r="J10" s="505"/>
      <c r="K10" s="507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486"/>
      <c r="D11" s="487"/>
      <c r="E11" s="488"/>
      <c r="F11" s="489"/>
      <c r="G11" s="490"/>
      <c r="H11" s="491"/>
      <c r="I11" s="492"/>
      <c r="J11" s="490"/>
      <c r="K11" s="493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486"/>
      <c r="D12" s="487"/>
      <c r="E12" s="488"/>
      <c r="F12" s="489"/>
      <c r="G12" s="490"/>
      <c r="H12" s="491"/>
      <c r="I12" s="492"/>
      <c r="J12" s="490"/>
      <c r="K12" s="493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486"/>
      <c r="D13" s="509"/>
      <c r="E13" s="488"/>
      <c r="F13" s="489"/>
      <c r="G13" s="490"/>
      <c r="H13" s="491"/>
      <c r="I13" s="492"/>
      <c r="J13" s="490"/>
      <c r="K13" s="493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494"/>
      <c r="D14" s="512"/>
      <c r="E14" s="496"/>
      <c r="F14" s="497"/>
      <c r="G14" s="498"/>
      <c r="H14" s="499"/>
      <c r="I14" s="500"/>
      <c r="J14" s="498"/>
      <c r="K14" s="501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'07月統合家計簿'!A9</f>
        <v>○○銀行　３</v>
      </c>
      <c r="B15" s="530">
        <f>'06月銀行口座入出金表'!L15</f>
        <v>0</v>
      </c>
      <c r="C15" s="69">
        <f>'07月カード利用明細表'!B38</f>
        <v>0</v>
      </c>
      <c r="D15" s="502" t="s">
        <v>52</v>
      </c>
      <c r="E15" s="503"/>
      <c r="F15" s="504"/>
      <c r="G15" s="505"/>
      <c r="H15" s="491"/>
      <c r="I15" s="506"/>
      <c r="J15" s="505"/>
      <c r="K15" s="507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486"/>
      <c r="D16" s="487"/>
      <c r="E16" s="488"/>
      <c r="F16" s="489"/>
      <c r="G16" s="490"/>
      <c r="H16" s="491"/>
      <c r="I16" s="492"/>
      <c r="J16" s="490"/>
      <c r="K16" s="493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486"/>
      <c r="D17" s="509"/>
      <c r="E17" s="488"/>
      <c r="F17" s="489"/>
      <c r="G17" s="490"/>
      <c r="H17" s="491"/>
      <c r="I17" s="492"/>
      <c r="J17" s="490"/>
      <c r="K17" s="493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486"/>
      <c r="D18" s="509"/>
      <c r="E18" s="488"/>
      <c r="F18" s="489"/>
      <c r="G18" s="490"/>
      <c r="H18" s="491"/>
      <c r="I18" s="492"/>
      <c r="J18" s="490"/>
      <c r="K18" s="493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188"/>
      <c r="C19" s="494"/>
      <c r="D19" s="509"/>
      <c r="E19" s="496"/>
      <c r="F19" s="497"/>
      <c r="G19" s="498"/>
      <c r="H19" s="499"/>
      <c r="I19" s="500"/>
      <c r="J19" s="498"/>
      <c r="K19" s="501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'07月統合家計簿'!A10</f>
        <v>○○銀行　４</v>
      </c>
      <c r="B20" s="530">
        <f>'06月銀行口座入出金表'!L20</f>
        <v>0</v>
      </c>
      <c r="C20" s="69">
        <f>'07月カード利用明細表'!B50</f>
        <v>0</v>
      </c>
      <c r="D20" s="502" t="s">
        <v>53</v>
      </c>
      <c r="E20" s="503"/>
      <c r="F20" s="504"/>
      <c r="G20" s="505"/>
      <c r="H20" s="491"/>
      <c r="I20" s="506"/>
      <c r="J20" s="505"/>
      <c r="K20" s="507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486"/>
      <c r="D21" s="487"/>
      <c r="E21" s="488"/>
      <c r="F21" s="489"/>
      <c r="G21" s="490"/>
      <c r="H21" s="491"/>
      <c r="I21" s="492"/>
      <c r="J21" s="490"/>
      <c r="K21" s="493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486"/>
      <c r="D22" s="487"/>
      <c r="E22" s="488"/>
      <c r="F22" s="489"/>
      <c r="G22" s="490"/>
      <c r="H22" s="491"/>
      <c r="I22" s="492"/>
      <c r="J22" s="490"/>
      <c r="K22" s="493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486"/>
      <c r="D23" s="487"/>
      <c r="E23" s="488"/>
      <c r="F23" s="489"/>
      <c r="G23" s="490"/>
      <c r="H23" s="491"/>
      <c r="I23" s="492"/>
      <c r="J23" s="490"/>
      <c r="K23" s="493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188"/>
      <c r="C24" s="494"/>
      <c r="D24" s="495"/>
      <c r="E24" s="496"/>
      <c r="F24" s="497"/>
      <c r="G24" s="498"/>
      <c r="H24" s="499"/>
      <c r="I24" s="500"/>
      <c r="J24" s="498"/>
      <c r="K24" s="501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'07月統合家計簿'!A11</f>
        <v>○○銀行　５</v>
      </c>
      <c r="B25" s="530">
        <f>'06月銀行口座入出金表'!L25</f>
        <v>0</v>
      </c>
      <c r="C25" s="69">
        <f>'07月カード利用明細表'!B62</f>
        <v>0</v>
      </c>
      <c r="D25" s="502" t="s">
        <v>54</v>
      </c>
      <c r="E25" s="503"/>
      <c r="F25" s="504"/>
      <c r="G25" s="505"/>
      <c r="H25" s="491"/>
      <c r="I25" s="506"/>
      <c r="J25" s="505"/>
      <c r="K25" s="507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486"/>
      <c r="D26" s="487"/>
      <c r="E26" s="488"/>
      <c r="F26" s="489"/>
      <c r="G26" s="490"/>
      <c r="H26" s="491"/>
      <c r="I26" s="492"/>
      <c r="J26" s="490"/>
      <c r="K26" s="493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486"/>
      <c r="D27" s="487"/>
      <c r="E27" s="488"/>
      <c r="F27" s="489"/>
      <c r="G27" s="490"/>
      <c r="H27" s="491"/>
      <c r="I27" s="492"/>
      <c r="J27" s="490"/>
      <c r="K27" s="493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486"/>
      <c r="D28" s="487"/>
      <c r="E28" s="488"/>
      <c r="F28" s="489"/>
      <c r="G28" s="490"/>
      <c r="H28" s="491"/>
      <c r="I28" s="492"/>
      <c r="J28" s="490"/>
      <c r="K28" s="493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188"/>
      <c r="C29" s="494"/>
      <c r="D29" s="495"/>
      <c r="E29" s="496"/>
      <c r="F29" s="497"/>
      <c r="G29" s="498"/>
      <c r="H29" s="499"/>
      <c r="I29" s="500"/>
      <c r="J29" s="498"/>
      <c r="K29" s="501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'07月統合家計簿'!A12</f>
        <v>○○銀行　６</v>
      </c>
      <c r="B30" s="530">
        <f>'06月銀行口座入出金表'!L30</f>
        <v>0</v>
      </c>
      <c r="C30" s="69">
        <f>'07月カード利用明細表'!B74</f>
        <v>0</v>
      </c>
      <c r="D30" s="502" t="s">
        <v>55</v>
      </c>
      <c r="E30" s="503"/>
      <c r="F30" s="504"/>
      <c r="G30" s="505"/>
      <c r="H30" s="510"/>
      <c r="I30" s="506"/>
      <c r="J30" s="505"/>
      <c r="K30" s="507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486"/>
      <c r="D31" s="511"/>
      <c r="E31" s="488"/>
      <c r="F31" s="489"/>
      <c r="G31" s="490"/>
      <c r="H31" s="491"/>
      <c r="I31" s="492"/>
      <c r="J31" s="490"/>
      <c r="K31" s="493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486"/>
      <c r="D32" s="487"/>
      <c r="E32" s="488"/>
      <c r="F32" s="489"/>
      <c r="G32" s="490"/>
      <c r="H32" s="491"/>
      <c r="I32" s="492"/>
      <c r="J32" s="490"/>
      <c r="K32" s="493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486"/>
      <c r="D33" s="509"/>
      <c r="E33" s="488"/>
      <c r="F33" s="489"/>
      <c r="G33" s="490"/>
      <c r="H33" s="491"/>
      <c r="I33" s="492"/>
      <c r="J33" s="490"/>
      <c r="K33" s="493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188"/>
      <c r="C34" s="494"/>
      <c r="D34" s="509"/>
      <c r="E34" s="496"/>
      <c r="F34" s="497"/>
      <c r="G34" s="498"/>
      <c r="H34" s="499"/>
      <c r="I34" s="500"/>
      <c r="J34" s="498"/>
      <c r="K34" s="501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'07月統合家計簿'!A13</f>
        <v>○○銀行　７</v>
      </c>
      <c r="B35" s="530">
        <f>'06月銀行口座入出金表'!L35</f>
        <v>0</v>
      </c>
      <c r="C35" s="69">
        <f>'07月カード利用明細表'!B86</f>
        <v>0</v>
      </c>
      <c r="D35" s="502" t="s">
        <v>56</v>
      </c>
      <c r="E35" s="503"/>
      <c r="F35" s="504"/>
      <c r="G35" s="505"/>
      <c r="H35" s="510"/>
      <c r="I35" s="506"/>
      <c r="J35" s="505"/>
      <c r="K35" s="507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486"/>
      <c r="D36" s="508"/>
      <c r="E36" s="488"/>
      <c r="F36" s="489"/>
      <c r="G36" s="490"/>
      <c r="H36" s="491"/>
      <c r="I36" s="492"/>
      <c r="J36" s="490"/>
      <c r="K36" s="493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486"/>
      <c r="D37" s="487"/>
      <c r="E37" s="488"/>
      <c r="F37" s="489"/>
      <c r="G37" s="490"/>
      <c r="H37" s="491"/>
      <c r="I37" s="492"/>
      <c r="J37" s="490"/>
      <c r="K37" s="493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486"/>
      <c r="D38" s="509"/>
      <c r="E38" s="488"/>
      <c r="F38" s="489"/>
      <c r="G38" s="490"/>
      <c r="H38" s="491"/>
      <c r="I38" s="492"/>
      <c r="J38" s="490"/>
      <c r="K38" s="493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188"/>
      <c r="C39" s="494"/>
      <c r="D39" s="509"/>
      <c r="E39" s="496"/>
      <c r="F39" s="497"/>
      <c r="G39" s="498"/>
      <c r="H39" s="499"/>
      <c r="I39" s="500"/>
      <c r="J39" s="498"/>
      <c r="K39" s="501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'07月統合家計簿'!A14</f>
        <v>○○銀行　８</v>
      </c>
      <c r="B40" s="530">
        <f>'06月銀行口座入出金表'!L40</f>
        <v>0</v>
      </c>
      <c r="C40" s="69">
        <f>'07月カード利用明細表'!B98</f>
        <v>0</v>
      </c>
      <c r="D40" s="502" t="s">
        <v>223</v>
      </c>
      <c r="E40" s="503"/>
      <c r="F40" s="504"/>
      <c r="G40" s="505"/>
      <c r="H40" s="491"/>
      <c r="I40" s="506"/>
      <c r="J40" s="505"/>
      <c r="K40" s="507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486"/>
      <c r="D41" s="508"/>
      <c r="E41" s="488"/>
      <c r="F41" s="489"/>
      <c r="G41" s="490"/>
      <c r="H41" s="491"/>
      <c r="I41" s="492"/>
      <c r="J41" s="490"/>
      <c r="K41" s="493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486"/>
      <c r="D42" s="487"/>
      <c r="E42" s="488"/>
      <c r="F42" s="489"/>
      <c r="G42" s="490"/>
      <c r="H42" s="491"/>
      <c r="I42" s="492"/>
      <c r="J42" s="490"/>
      <c r="K42" s="493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486"/>
      <c r="D43" s="509"/>
      <c r="E43" s="488"/>
      <c r="F43" s="489"/>
      <c r="G43" s="490"/>
      <c r="H43" s="491"/>
      <c r="I43" s="492"/>
      <c r="J43" s="490"/>
      <c r="K43" s="493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188"/>
      <c r="C44" s="494"/>
      <c r="D44" s="509"/>
      <c r="E44" s="496"/>
      <c r="F44" s="497"/>
      <c r="G44" s="498"/>
      <c r="H44" s="499"/>
      <c r="I44" s="500"/>
      <c r="J44" s="498"/>
      <c r="K44" s="501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'07月統合家計簿'!A15</f>
        <v>○○銀行　９</v>
      </c>
      <c r="B45" s="530">
        <f>'06月銀行口座入出金表'!L45</f>
        <v>0</v>
      </c>
      <c r="C45" s="69">
        <f>'07月カード利用明細表'!B110</f>
        <v>0</v>
      </c>
      <c r="D45" s="502" t="s">
        <v>224</v>
      </c>
      <c r="E45" s="503"/>
      <c r="F45" s="504"/>
      <c r="G45" s="505"/>
      <c r="H45" s="491"/>
      <c r="I45" s="506"/>
      <c r="J45" s="505"/>
      <c r="K45" s="507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486"/>
      <c r="D46" s="487"/>
      <c r="E46" s="488"/>
      <c r="F46" s="489"/>
      <c r="G46" s="490"/>
      <c r="H46" s="491"/>
      <c r="I46" s="492"/>
      <c r="J46" s="490"/>
      <c r="K46" s="493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486"/>
      <c r="D47" s="487"/>
      <c r="E47" s="488"/>
      <c r="F47" s="489"/>
      <c r="G47" s="490"/>
      <c r="H47" s="491"/>
      <c r="I47" s="492"/>
      <c r="J47" s="490"/>
      <c r="K47" s="493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486"/>
      <c r="D48" s="487"/>
      <c r="E48" s="488"/>
      <c r="F48" s="489"/>
      <c r="G48" s="490"/>
      <c r="H48" s="491"/>
      <c r="I48" s="492"/>
      <c r="J48" s="490"/>
      <c r="K48" s="493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188"/>
      <c r="C49" s="494"/>
      <c r="D49" s="495"/>
      <c r="E49" s="496"/>
      <c r="F49" s="497"/>
      <c r="G49" s="498"/>
      <c r="H49" s="499"/>
      <c r="I49" s="500"/>
      <c r="J49" s="498"/>
      <c r="K49" s="501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'07月統合家計簿'!A16</f>
        <v>○○銀行　１０</v>
      </c>
      <c r="B50" s="530">
        <f>'06月銀行口座入出金表'!L50</f>
        <v>0</v>
      </c>
      <c r="C50" s="69">
        <f>'07月カード利用明細表'!B120</f>
        <v>0</v>
      </c>
      <c r="D50" s="502" t="s">
        <v>225</v>
      </c>
      <c r="E50" s="503"/>
      <c r="F50" s="504"/>
      <c r="G50" s="505"/>
      <c r="H50" s="491"/>
      <c r="I50" s="506"/>
      <c r="J50" s="505"/>
      <c r="K50" s="507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486"/>
      <c r="D51" s="487"/>
      <c r="E51" s="488"/>
      <c r="F51" s="489"/>
      <c r="G51" s="490"/>
      <c r="H51" s="491"/>
      <c r="I51" s="492"/>
      <c r="J51" s="490"/>
      <c r="K51" s="493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486"/>
      <c r="D52" s="487"/>
      <c r="E52" s="488"/>
      <c r="F52" s="489"/>
      <c r="G52" s="490"/>
      <c r="H52" s="491"/>
      <c r="I52" s="492"/>
      <c r="J52" s="490"/>
      <c r="K52" s="493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486"/>
      <c r="D53" s="487"/>
      <c r="E53" s="488"/>
      <c r="F53" s="489"/>
      <c r="G53" s="490"/>
      <c r="H53" s="491"/>
      <c r="I53" s="492"/>
      <c r="J53" s="490"/>
      <c r="K53" s="493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494"/>
      <c r="D54" s="495"/>
      <c r="E54" s="496"/>
      <c r="F54" s="497"/>
      <c r="G54" s="498"/>
      <c r="H54" s="499"/>
      <c r="I54" s="500"/>
      <c r="J54" s="498"/>
      <c r="K54" s="501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'06月現金入出金表'!G37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'07月現金入出金表'!G37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534">
        <f>SUM(C5:C55)</f>
        <v>0</v>
      </c>
      <c r="D56" s="535"/>
      <c r="E56" s="536"/>
      <c r="F56" s="537"/>
      <c r="G56" s="538"/>
      <c r="H56" s="539"/>
      <c r="I56" s="540"/>
      <c r="J56" s="541"/>
      <c r="K56" s="542"/>
      <c r="L56" s="543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9FF2-E975-40FD-A25E-FD7B199329AA}">
  <sheetPr codeName="Sheet27">
    <tabColor rgb="FFFFFFEF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113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290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37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90"/>
      <c r="B7" s="991"/>
      <c r="C7" s="992"/>
    </row>
    <row r="8" spans="1:3" ht="21" customHeight="1" x14ac:dyDescent="0.4">
      <c r="A8" s="993"/>
      <c r="B8" s="994"/>
      <c r="C8" s="995"/>
    </row>
    <row r="9" spans="1:3" ht="21" customHeight="1" x14ac:dyDescent="0.4">
      <c r="A9" s="993"/>
      <c r="B9" s="994"/>
      <c r="C9" s="995"/>
    </row>
    <row r="10" spans="1:3" ht="21" customHeight="1" x14ac:dyDescent="0.4">
      <c r="A10" s="993"/>
      <c r="B10" s="994"/>
      <c r="C10" s="996"/>
    </row>
    <row r="11" spans="1:3" ht="21" customHeight="1" x14ac:dyDescent="0.4">
      <c r="A11" s="993"/>
      <c r="B11" s="994"/>
      <c r="C11" s="996"/>
    </row>
    <row r="12" spans="1:3" ht="21" customHeight="1" x14ac:dyDescent="0.4">
      <c r="A12" s="993"/>
      <c r="B12" s="994"/>
      <c r="C12" s="996"/>
    </row>
    <row r="13" spans="1:3" ht="21" customHeight="1" x14ac:dyDescent="0.4">
      <c r="A13" s="997"/>
      <c r="B13" s="998"/>
      <c r="C13" s="999"/>
    </row>
    <row r="14" spans="1:3" ht="21" customHeight="1" x14ac:dyDescent="0.4">
      <c r="A14" s="132" t="s">
        <v>114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3" s="127" customFormat="1" ht="18" customHeight="1" x14ac:dyDescent="0.15">
      <c r="A17" s="937" t="str">
        <f>'03月カード利用明細表'!A17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90"/>
      <c r="B19" s="991"/>
      <c r="C19" s="992"/>
    </row>
    <row r="20" spans="1:3" ht="21" customHeight="1" x14ac:dyDescent="0.4">
      <c r="A20" s="993"/>
      <c r="B20" s="994"/>
      <c r="C20" s="995"/>
    </row>
    <row r="21" spans="1:3" ht="21" customHeight="1" x14ac:dyDescent="0.4">
      <c r="A21" s="993"/>
      <c r="B21" s="994"/>
      <c r="C21" s="995"/>
    </row>
    <row r="22" spans="1:3" ht="21" customHeight="1" x14ac:dyDescent="0.4">
      <c r="A22" s="993"/>
      <c r="B22" s="994"/>
      <c r="C22" s="996"/>
    </row>
    <row r="23" spans="1:3" ht="21" customHeight="1" x14ac:dyDescent="0.4">
      <c r="A23" s="993"/>
      <c r="B23" s="994"/>
      <c r="C23" s="996"/>
    </row>
    <row r="24" spans="1:3" ht="21" customHeight="1" x14ac:dyDescent="0.4">
      <c r="A24" s="993"/>
      <c r="B24" s="994"/>
      <c r="C24" s="996"/>
    </row>
    <row r="25" spans="1:3" ht="21" customHeight="1" x14ac:dyDescent="0.4">
      <c r="A25" s="997"/>
      <c r="B25" s="998"/>
      <c r="C25" s="999"/>
    </row>
    <row r="26" spans="1:3" ht="21" customHeight="1" x14ac:dyDescent="0.4">
      <c r="A26" s="132" t="s">
        <v>114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3" s="127" customFormat="1" ht="18" customHeight="1" x14ac:dyDescent="0.15">
      <c r="A29" s="937" t="str">
        <f>'03月カード利用明細表'!A29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90"/>
      <c r="B31" s="991"/>
      <c r="C31" s="992"/>
    </row>
    <row r="32" spans="1:3" ht="21" customHeight="1" x14ac:dyDescent="0.4">
      <c r="A32" s="993"/>
      <c r="B32" s="994"/>
      <c r="C32" s="995"/>
    </row>
    <row r="33" spans="1:3" ht="21" customHeight="1" x14ac:dyDescent="0.4">
      <c r="A33" s="993"/>
      <c r="B33" s="994"/>
      <c r="C33" s="995"/>
    </row>
    <row r="34" spans="1:3" ht="21" customHeight="1" x14ac:dyDescent="0.4">
      <c r="A34" s="993"/>
      <c r="B34" s="994"/>
      <c r="C34" s="996"/>
    </row>
    <row r="35" spans="1:3" ht="21" customHeight="1" x14ac:dyDescent="0.4">
      <c r="A35" s="993"/>
      <c r="B35" s="994"/>
      <c r="C35" s="996"/>
    </row>
    <row r="36" spans="1:3" ht="21" customHeight="1" x14ac:dyDescent="0.4">
      <c r="A36" s="993"/>
      <c r="B36" s="994"/>
      <c r="C36" s="996"/>
    </row>
    <row r="37" spans="1:3" ht="21" customHeight="1" x14ac:dyDescent="0.4">
      <c r="A37" s="997"/>
      <c r="B37" s="998"/>
      <c r="C37" s="999"/>
    </row>
    <row r="38" spans="1:3" ht="21" customHeight="1" x14ac:dyDescent="0.4">
      <c r="A38" s="132" t="s">
        <v>114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37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90"/>
      <c r="B43" s="991"/>
      <c r="C43" s="992"/>
    </row>
    <row r="44" spans="1:3" ht="21" customHeight="1" x14ac:dyDescent="0.4">
      <c r="A44" s="993"/>
      <c r="B44" s="994"/>
      <c r="C44" s="995"/>
    </row>
    <row r="45" spans="1:3" ht="21" customHeight="1" x14ac:dyDescent="0.4">
      <c r="A45" s="993"/>
      <c r="B45" s="994"/>
      <c r="C45" s="995"/>
    </row>
    <row r="46" spans="1:3" ht="21" customHeight="1" x14ac:dyDescent="0.4">
      <c r="A46" s="993"/>
      <c r="B46" s="994"/>
      <c r="C46" s="996"/>
    </row>
    <row r="47" spans="1:3" ht="21" customHeight="1" x14ac:dyDescent="0.4">
      <c r="A47" s="993"/>
      <c r="B47" s="994"/>
      <c r="C47" s="996"/>
    </row>
    <row r="48" spans="1:3" ht="21" customHeight="1" x14ac:dyDescent="0.4">
      <c r="A48" s="993"/>
      <c r="B48" s="994"/>
      <c r="C48" s="996"/>
    </row>
    <row r="49" spans="1:3" ht="21" customHeight="1" x14ac:dyDescent="0.4">
      <c r="A49" s="997"/>
      <c r="B49" s="998"/>
      <c r="C49" s="999"/>
    </row>
    <row r="50" spans="1:3" ht="21" customHeight="1" x14ac:dyDescent="0.4">
      <c r="A50" s="132" t="s">
        <v>114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37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90"/>
      <c r="B55" s="991"/>
      <c r="C55" s="992"/>
    </row>
    <row r="56" spans="1:3" ht="21" customHeight="1" x14ac:dyDescent="0.4">
      <c r="A56" s="993"/>
      <c r="B56" s="994"/>
      <c r="C56" s="995"/>
    </row>
    <row r="57" spans="1:3" ht="21" customHeight="1" x14ac:dyDescent="0.4">
      <c r="A57" s="993"/>
      <c r="B57" s="994"/>
      <c r="C57" s="995"/>
    </row>
    <row r="58" spans="1:3" ht="21" customHeight="1" x14ac:dyDescent="0.4">
      <c r="A58" s="993"/>
      <c r="B58" s="994"/>
      <c r="C58" s="996"/>
    </row>
    <row r="59" spans="1:3" ht="21" customHeight="1" x14ac:dyDescent="0.4">
      <c r="A59" s="993"/>
      <c r="B59" s="994"/>
      <c r="C59" s="996"/>
    </row>
    <row r="60" spans="1:3" ht="21" customHeight="1" x14ac:dyDescent="0.4">
      <c r="A60" s="993"/>
      <c r="B60" s="994"/>
      <c r="C60" s="996"/>
    </row>
    <row r="61" spans="1:3" ht="21" customHeight="1" x14ac:dyDescent="0.4">
      <c r="A61" s="997"/>
      <c r="B61" s="998"/>
      <c r="C61" s="999"/>
    </row>
    <row r="62" spans="1:3" ht="21" customHeight="1" x14ac:dyDescent="0.4">
      <c r="A62" s="132" t="s">
        <v>114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37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90"/>
      <c r="B67" s="991"/>
      <c r="C67" s="992"/>
    </row>
    <row r="68" spans="1:3" ht="21" customHeight="1" x14ac:dyDescent="0.4">
      <c r="A68" s="993"/>
      <c r="B68" s="994"/>
      <c r="C68" s="995"/>
    </row>
    <row r="69" spans="1:3" ht="21" customHeight="1" x14ac:dyDescent="0.4">
      <c r="A69" s="993"/>
      <c r="B69" s="994"/>
      <c r="C69" s="995"/>
    </row>
    <row r="70" spans="1:3" ht="21" customHeight="1" x14ac:dyDescent="0.4">
      <c r="A70" s="993"/>
      <c r="B70" s="994"/>
      <c r="C70" s="996"/>
    </row>
    <row r="71" spans="1:3" ht="21" customHeight="1" x14ac:dyDescent="0.4">
      <c r="A71" s="993"/>
      <c r="B71" s="994"/>
      <c r="C71" s="996"/>
    </row>
    <row r="72" spans="1:3" ht="21" customHeight="1" x14ac:dyDescent="0.4">
      <c r="A72" s="993"/>
      <c r="B72" s="994"/>
      <c r="C72" s="996"/>
    </row>
    <row r="73" spans="1:3" ht="21" customHeight="1" x14ac:dyDescent="0.4">
      <c r="A73" s="997"/>
      <c r="B73" s="998"/>
      <c r="C73" s="999"/>
    </row>
    <row r="74" spans="1:3" ht="21" customHeight="1" x14ac:dyDescent="0.4">
      <c r="A74" s="132" t="s">
        <v>114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37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90"/>
      <c r="B79" s="991"/>
      <c r="C79" s="992"/>
    </row>
    <row r="80" spans="1:3" ht="21" customHeight="1" x14ac:dyDescent="0.4">
      <c r="A80" s="993"/>
      <c r="B80" s="994"/>
      <c r="C80" s="995"/>
    </row>
    <row r="81" spans="1:3" ht="21" customHeight="1" x14ac:dyDescent="0.4">
      <c r="A81" s="993"/>
      <c r="B81" s="994"/>
      <c r="C81" s="995"/>
    </row>
    <row r="82" spans="1:3" ht="21" customHeight="1" x14ac:dyDescent="0.4">
      <c r="A82" s="993"/>
      <c r="B82" s="994"/>
      <c r="C82" s="996"/>
    </row>
    <row r="83" spans="1:3" ht="21" customHeight="1" x14ac:dyDescent="0.4">
      <c r="A83" s="993"/>
      <c r="B83" s="994"/>
      <c r="C83" s="996"/>
    </row>
    <row r="84" spans="1:3" ht="21" customHeight="1" x14ac:dyDescent="0.4">
      <c r="A84" s="993"/>
      <c r="B84" s="994"/>
      <c r="C84" s="996"/>
    </row>
    <row r="85" spans="1:3" ht="21" customHeight="1" x14ac:dyDescent="0.4">
      <c r="A85" s="997"/>
      <c r="B85" s="998"/>
      <c r="C85" s="999"/>
    </row>
    <row r="86" spans="1:3" ht="21" customHeight="1" x14ac:dyDescent="0.4">
      <c r="A86" s="132" t="s">
        <v>114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37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90"/>
      <c r="B91" s="991"/>
      <c r="C91" s="992"/>
    </row>
    <row r="92" spans="1:3" ht="21" customHeight="1" x14ac:dyDescent="0.4">
      <c r="A92" s="993"/>
      <c r="B92" s="994"/>
      <c r="C92" s="995"/>
    </row>
    <row r="93" spans="1:3" ht="21" customHeight="1" x14ac:dyDescent="0.4">
      <c r="A93" s="993"/>
      <c r="B93" s="994"/>
      <c r="C93" s="995"/>
    </row>
    <row r="94" spans="1:3" ht="21" customHeight="1" x14ac:dyDescent="0.4">
      <c r="A94" s="993"/>
      <c r="B94" s="994"/>
      <c r="C94" s="996"/>
    </row>
    <row r="95" spans="1:3" ht="21" customHeight="1" x14ac:dyDescent="0.4">
      <c r="A95" s="993"/>
      <c r="B95" s="994"/>
      <c r="C95" s="996"/>
    </row>
    <row r="96" spans="1:3" ht="21" customHeight="1" x14ac:dyDescent="0.4">
      <c r="A96" s="993"/>
      <c r="B96" s="994"/>
      <c r="C96" s="996"/>
    </row>
    <row r="97" spans="1:3" ht="21" customHeight="1" x14ac:dyDescent="0.4">
      <c r="A97" s="997"/>
      <c r="B97" s="998"/>
      <c r="C97" s="999"/>
    </row>
    <row r="98" spans="1:3" ht="21" customHeight="1" x14ac:dyDescent="0.4">
      <c r="A98" s="132" t="s">
        <v>114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37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90"/>
      <c r="B103" s="991"/>
      <c r="C103" s="992"/>
    </row>
    <row r="104" spans="1:3" ht="21" customHeight="1" x14ac:dyDescent="0.4">
      <c r="A104" s="993"/>
      <c r="B104" s="994"/>
      <c r="C104" s="995"/>
    </row>
    <row r="105" spans="1:3" ht="21" customHeight="1" x14ac:dyDescent="0.4">
      <c r="A105" s="993"/>
      <c r="B105" s="994"/>
      <c r="C105" s="995"/>
    </row>
    <row r="106" spans="1:3" ht="21" customHeight="1" x14ac:dyDescent="0.4">
      <c r="A106" s="993"/>
      <c r="B106" s="994"/>
      <c r="C106" s="996"/>
    </row>
    <row r="107" spans="1:3" ht="21" customHeight="1" x14ac:dyDescent="0.4">
      <c r="A107" s="993"/>
      <c r="B107" s="994"/>
      <c r="C107" s="996"/>
    </row>
    <row r="108" spans="1:3" ht="21" customHeight="1" x14ac:dyDescent="0.4">
      <c r="A108" s="993"/>
      <c r="B108" s="994"/>
      <c r="C108" s="996"/>
    </row>
    <row r="109" spans="1:3" ht="21" customHeight="1" x14ac:dyDescent="0.4">
      <c r="A109" s="997"/>
      <c r="B109" s="998"/>
      <c r="C109" s="999"/>
    </row>
    <row r="110" spans="1:3" ht="21" customHeight="1" x14ac:dyDescent="0.4">
      <c r="A110" s="132" t="s">
        <v>114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37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90"/>
      <c r="B115" s="991"/>
      <c r="C115" s="992"/>
    </row>
    <row r="116" spans="1:3" ht="21" customHeight="1" x14ac:dyDescent="0.4">
      <c r="A116" s="993"/>
      <c r="B116" s="994"/>
      <c r="C116" s="995"/>
    </row>
    <row r="117" spans="1:3" ht="21" customHeight="1" x14ac:dyDescent="0.4">
      <c r="A117" s="993"/>
      <c r="B117" s="994"/>
      <c r="C117" s="995"/>
    </row>
    <row r="118" spans="1:3" ht="21" customHeight="1" x14ac:dyDescent="0.4">
      <c r="A118" s="993"/>
      <c r="B118" s="994"/>
      <c r="C118" s="996"/>
    </row>
    <row r="119" spans="1:3" ht="21" customHeight="1" x14ac:dyDescent="0.4">
      <c r="A119" s="993"/>
      <c r="B119" s="994"/>
      <c r="C119" s="996"/>
    </row>
    <row r="120" spans="1:3" ht="21" customHeight="1" x14ac:dyDescent="0.4">
      <c r="A120" s="993"/>
      <c r="B120" s="994"/>
      <c r="C120" s="996"/>
    </row>
    <row r="121" spans="1:3" ht="21" customHeight="1" x14ac:dyDescent="0.4">
      <c r="A121" s="997"/>
      <c r="B121" s="998"/>
      <c r="C121" s="999"/>
    </row>
    <row r="122" spans="1:3" ht="21" customHeight="1" x14ac:dyDescent="0.4">
      <c r="A122" s="132" t="s">
        <v>114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115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A364-5E17-47BA-9923-1E82FE5A473B}">
  <sheetPr codeName="Sheet28">
    <tabColor rgb="FFFFFFEF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116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112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'06月現金入出金表'!G37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44378</v>
      </c>
      <c r="B5" s="144" t="s">
        <v>84</v>
      </c>
      <c r="C5" s="522"/>
      <c r="D5" s="523"/>
      <c r="E5" s="1158"/>
      <c r="F5" s="1159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44379</v>
      </c>
      <c r="B6" s="144" t="s">
        <v>63</v>
      </c>
      <c r="C6" s="524"/>
      <c r="D6" s="525"/>
      <c r="E6" s="1160"/>
      <c r="F6" s="1161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5">
        <v>44380</v>
      </c>
      <c r="B7" s="148" t="s">
        <v>45</v>
      </c>
      <c r="C7" s="526"/>
      <c r="D7" s="525"/>
      <c r="E7" s="1160"/>
      <c r="F7" s="1161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6">
        <v>44381</v>
      </c>
      <c r="B8" s="150" t="s">
        <v>46</v>
      </c>
      <c r="C8" s="524"/>
      <c r="D8" s="525"/>
      <c r="E8" s="1160"/>
      <c r="F8" s="1161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44382</v>
      </c>
      <c r="B9" s="144" t="s">
        <v>47</v>
      </c>
      <c r="C9" s="524"/>
      <c r="D9" s="525"/>
      <c r="E9" s="1160"/>
      <c r="F9" s="1161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44383</v>
      </c>
      <c r="B10" s="144" t="s">
        <v>41</v>
      </c>
      <c r="C10" s="524"/>
      <c r="D10" s="525"/>
      <c r="E10" s="1160"/>
      <c r="F10" s="1161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44384</v>
      </c>
      <c r="B11" s="144" t="s">
        <v>42</v>
      </c>
      <c r="C11" s="526"/>
      <c r="D11" s="525"/>
      <c r="E11" s="1160"/>
      <c r="F11" s="1161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44385</v>
      </c>
      <c r="B12" s="144" t="s">
        <v>43</v>
      </c>
      <c r="C12" s="524"/>
      <c r="D12" s="525"/>
      <c r="E12" s="1160"/>
      <c r="F12" s="1161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44386</v>
      </c>
      <c r="B13" s="144" t="s">
        <v>44</v>
      </c>
      <c r="C13" s="524"/>
      <c r="D13" s="525"/>
      <c r="E13" s="1160"/>
      <c r="F13" s="1161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85">
        <v>44387</v>
      </c>
      <c r="B14" s="148" t="s">
        <v>45</v>
      </c>
      <c r="C14" s="524"/>
      <c r="D14" s="525"/>
      <c r="E14" s="1160"/>
      <c r="F14" s="1161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6">
        <v>44388</v>
      </c>
      <c r="B15" s="150" t="s">
        <v>46</v>
      </c>
      <c r="C15" s="524"/>
      <c r="D15" s="525"/>
      <c r="E15" s="1160"/>
      <c r="F15" s="1161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44389</v>
      </c>
      <c r="B16" s="144" t="s">
        <v>47</v>
      </c>
      <c r="C16" s="526"/>
      <c r="D16" s="525"/>
      <c r="E16" s="1160"/>
      <c r="F16" s="1161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44390</v>
      </c>
      <c r="B17" s="144" t="s">
        <v>41</v>
      </c>
      <c r="C17" s="524"/>
      <c r="D17" s="525"/>
      <c r="E17" s="1160"/>
      <c r="F17" s="1161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44391</v>
      </c>
      <c r="B18" s="144" t="s">
        <v>42</v>
      </c>
      <c r="C18" s="524"/>
      <c r="D18" s="525"/>
      <c r="E18" s="1160"/>
      <c r="F18" s="1161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44392</v>
      </c>
      <c r="B19" s="144" t="s">
        <v>43</v>
      </c>
      <c r="C19" s="524"/>
      <c r="D19" s="525"/>
      <c r="E19" s="1160"/>
      <c r="F19" s="1161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44393</v>
      </c>
      <c r="B20" s="144" t="s">
        <v>44</v>
      </c>
      <c r="C20" s="524"/>
      <c r="D20" s="525"/>
      <c r="E20" s="1160"/>
      <c r="F20" s="1161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85">
        <v>44394</v>
      </c>
      <c r="B21" s="148" t="s">
        <v>45</v>
      </c>
      <c r="C21" s="524"/>
      <c r="D21" s="525"/>
      <c r="E21" s="1160"/>
      <c r="F21" s="1161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86">
        <v>44395</v>
      </c>
      <c r="B22" s="150" t="s">
        <v>46</v>
      </c>
      <c r="C22" s="524"/>
      <c r="D22" s="525"/>
      <c r="E22" s="1160"/>
      <c r="F22" s="1161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86">
        <v>44396</v>
      </c>
      <c r="B23" s="150" t="s">
        <v>47</v>
      </c>
      <c r="C23" s="524" t="s">
        <v>117</v>
      </c>
      <c r="D23" s="525"/>
      <c r="E23" s="1160"/>
      <c r="F23" s="1161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44397</v>
      </c>
      <c r="B24" s="144" t="s">
        <v>41</v>
      </c>
      <c r="C24" s="527"/>
      <c r="D24" s="525"/>
      <c r="E24" s="1160"/>
      <c r="F24" s="1161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44398</v>
      </c>
      <c r="B25" s="144" t="s">
        <v>42</v>
      </c>
      <c r="C25" s="524"/>
      <c r="D25" s="525"/>
      <c r="E25" s="1160"/>
      <c r="F25" s="1161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44399</v>
      </c>
      <c r="B26" s="144" t="s">
        <v>43</v>
      </c>
      <c r="C26" s="524"/>
      <c r="D26" s="525"/>
      <c r="E26" s="1160"/>
      <c r="F26" s="1161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44400</v>
      </c>
      <c r="B27" s="144" t="s">
        <v>44</v>
      </c>
      <c r="C27" s="524"/>
      <c r="D27" s="525"/>
      <c r="E27" s="1160"/>
      <c r="F27" s="1161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85">
        <v>44401</v>
      </c>
      <c r="B28" s="148" t="s">
        <v>45</v>
      </c>
      <c r="C28" s="524"/>
      <c r="D28" s="525"/>
      <c r="E28" s="1160"/>
      <c r="F28" s="1161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86">
        <v>44402</v>
      </c>
      <c r="B29" s="150" t="s">
        <v>46</v>
      </c>
      <c r="C29" s="524"/>
      <c r="D29" s="525"/>
      <c r="E29" s="1160"/>
      <c r="F29" s="1161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44403</v>
      </c>
      <c r="B30" s="144" t="s">
        <v>47</v>
      </c>
      <c r="C30" s="524"/>
      <c r="D30" s="525"/>
      <c r="E30" s="1160"/>
      <c r="F30" s="1161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44404</v>
      </c>
      <c r="B31" s="144" t="s">
        <v>41</v>
      </c>
      <c r="C31" s="524"/>
      <c r="D31" s="525"/>
      <c r="E31" s="1160"/>
      <c r="F31" s="1161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44405</v>
      </c>
      <c r="B32" s="144" t="s">
        <v>42</v>
      </c>
      <c r="C32" s="524"/>
      <c r="D32" s="525"/>
      <c r="E32" s="1160"/>
      <c r="F32" s="1161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44406</v>
      </c>
      <c r="B33" s="144" t="s">
        <v>43</v>
      </c>
      <c r="C33" s="524"/>
      <c r="D33" s="525"/>
      <c r="E33" s="1160"/>
      <c r="F33" s="1161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44407</v>
      </c>
      <c r="B34" s="144" t="s">
        <v>44</v>
      </c>
      <c r="C34" s="524"/>
      <c r="D34" s="525"/>
      <c r="E34" s="1160"/>
      <c r="F34" s="1161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465">
        <v>44408</v>
      </c>
      <c r="B35" s="466" t="s">
        <v>98</v>
      </c>
      <c r="C35" s="528"/>
      <c r="D35" s="529"/>
      <c r="E35" s="1162"/>
      <c r="F35" s="1163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DF17-EEED-40D2-BC43-89F2B6FED80F}">
  <sheetPr codeName="Sheet29">
    <tabColor rgb="FFF2DEE3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127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122</v>
      </c>
      <c r="B3" s="544"/>
      <c r="C3" s="544"/>
      <c r="D3" s="544"/>
      <c r="E3" s="544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'07月統合家計簿'!A7</f>
        <v>○○銀行　１</v>
      </c>
      <c r="B7" s="1059"/>
      <c r="C7" s="349">
        <f>'07月統合家計簿'!G7</f>
        <v>0</v>
      </c>
      <c r="D7" s="168">
        <f>'08月銀行口座入出金表'!A7-'08月銀行口座入出金表'!C5</f>
        <v>0</v>
      </c>
      <c r="E7" s="164">
        <f>'08月銀行口座入出金表'!F5+'08月銀行口座入出金表'!F6+'08月銀行口座入出金表'!F7+'08月銀行口座入出金表'!F8+'08月銀行口座入出金表'!F9</f>
        <v>0</v>
      </c>
      <c r="F7" s="165">
        <f>'08月銀行口座入出金表'!I5+'08月銀行口座入出金表'!I6+'08月銀行口座入出金表'!I7+'08月銀行口座入出金表'!I8+'08月銀行口座入出金表'!I9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'07月統合家計簿'!A8</f>
        <v>○○銀行　２</v>
      </c>
      <c r="B8" s="1060"/>
      <c r="C8" s="350">
        <f>'07月統合家計簿'!G8</f>
        <v>0</v>
      </c>
      <c r="D8" s="168">
        <f>'08月銀行口座入出金表'!A12-'08月銀行口座入出金表'!C10</f>
        <v>0</v>
      </c>
      <c r="E8" s="173">
        <f>'08月銀行口座入出金表'!F10+'08月銀行口座入出金表'!F11+'08月銀行口座入出金表'!F12+'08月銀行口座入出金表'!F13+'08月銀行口座入出金表'!F14</f>
        <v>0</v>
      </c>
      <c r="F8" s="174">
        <f>'08月銀行口座入出金表'!I10+'08月銀行口座入出金表'!I11+'08月銀行口座入出金表'!I12+'08月銀行口座入出金表'!I13+'08月銀行口座入出金表'!I14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'07月統合家計簿'!A9</f>
        <v>○○銀行　３</v>
      </c>
      <c r="B9" s="1060"/>
      <c r="C9" s="350">
        <f>'07月統合家計簿'!G9</f>
        <v>0</v>
      </c>
      <c r="D9" s="168">
        <f>'08月銀行口座入出金表'!A17-'08月銀行口座入出金表'!C15</f>
        <v>0</v>
      </c>
      <c r="E9" s="173">
        <f>'08月銀行口座入出金表'!F15+'08月銀行口座入出金表'!F16+'08月銀行口座入出金表'!F17+'08月銀行口座入出金表'!F18+'08月銀行口座入出金表'!F19</f>
        <v>0</v>
      </c>
      <c r="F9" s="174">
        <f>'08月銀行口座入出金表'!I15+'08月銀行口座入出金表'!I16+'08月銀行口座入出金表'!I17+'08月銀行口座入出金表'!I18+'08月銀行口座入出金表'!I19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'07月統合家計簿'!A10</f>
        <v>○○銀行　４</v>
      </c>
      <c r="B10" s="1060"/>
      <c r="C10" s="350">
        <f>'07月統合家計簿'!G10</f>
        <v>0</v>
      </c>
      <c r="D10" s="168">
        <f>'08月銀行口座入出金表'!A22-'08月銀行口座入出金表'!C20</f>
        <v>0</v>
      </c>
      <c r="E10" s="173">
        <f>'08月銀行口座入出金表'!F20+'08月銀行口座入出金表'!F21+'08月銀行口座入出金表'!F22+'08月銀行口座入出金表'!F23+'08月銀行口座入出金表'!F24</f>
        <v>0</v>
      </c>
      <c r="F10" s="174">
        <f>'08月銀行口座入出金表'!I20+'08月銀行口座入出金表'!I21+'08月銀行口座入出金表'!I22+'08月銀行口座入出金表'!I23+'08月銀行口座入出金表'!I24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'07月統合家計簿'!A11</f>
        <v>○○銀行　５</v>
      </c>
      <c r="B11" s="1060"/>
      <c r="C11" s="350">
        <f>'07月統合家計簿'!G11</f>
        <v>0</v>
      </c>
      <c r="D11" s="168">
        <f>'08月銀行口座入出金表'!A27-'08月銀行口座入出金表'!C25</f>
        <v>0</v>
      </c>
      <c r="E11" s="175">
        <f>'08月銀行口座入出金表'!F25+'08月銀行口座入出金表'!F26+'08月銀行口座入出金表'!F27+'08月銀行口座入出金表'!F28+'08月銀行口座入出金表'!F29</f>
        <v>0</v>
      </c>
      <c r="F11" s="174">
        <f>'08月銀行口座入出金表'!I25+'08月銀行口座入出金表'!I26+'08月銀行口座入出金表'!I27+'08月銀行口座入出金表'!I28+'08月銀行口座入出金表'!I29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'07月統合家計簿'!A12</f>
        <v>○○銀行　６</v>
      </c>
      <c r="B12" s="1060"/>
      <c r="C12" s="350">
        <f>'07月統合家計簿'!G12</f>
        <v>0</v>
      </c>
      <c r="D12" s="168">
        <f>'08月銀行口座入出金表'!A32-'08月銀行口座入出金表'!C30</f>
        <v>0</v>
      </c>
      <c r="E12" s="175">
        <f>'08月銀行口座入出金表'!F30+'08月銀行口座入出金表'!F31+'08月銀行口座入出金表'!F32+'08月銀行口座入出金表'!F33+'08月銀行口座入出金表'!F34</f>
        <v>0</v>
      </c>
      <c r="F12" s="174">
        <f>'08月銀行口座入出金表'!I30+'08月銀行口座入出金表'!I31+'08月銀行口座入出金表'!I32+'08月銀行口座入出金表'!I33+'08月銀行口座入出金表'!I34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'07月統合家計簿'!A13</f>
        <v>○○銀行　７</v>
      </c>
      <c r="B13" s="1060"/>
      <c r="C13" s="350">
        <f>'07月統合家計簿'!G13</f>
        <v>0</v>
      </c>
      <c r="D13" s="168">
        <f>'08月銀行口座入出金表'!A37-'08月銀行口座入出金表'!C35</f>
        <v>0</v>
      </c>
      <c r="E13" s="175">
        <f>'08月銀行口座入出金表'!F35+'08月銀行口座入出金表'!F36+'08月銀行口座入出金表'!F37+'08月銀行口座入出金表'!F38+'08月銀行口座入出金表'!F39</f>
        <v>0</v>
      </c>
      <c r="F13" s="174">
        <f>'08月銀行口座入出金表'!I35+'08月銀行口座入出金表'!I36+'08月銀行口座入出金表'!I37+'08月銀行口座入出金表'!I38+'08月銀行口座入出金表'!I39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'07月統合家計簿'!A14</f>
        <v>○○銀行　８</v>
      </c>
      <c r="B14" s="1060"/>
      <c r="C14" s="350">
        <f>'07月統合家計簿'!G14</f>
        <v>0</v>
      </c>
      <c r="D14" s="168">
        <f>'08月銀行口座入出金表'!A42-'08月銀行口座入出金表'!C40</f>
        <v>0</v>
      </c>
      <c r="E14" s="175">
        <f>'08月銀行口座入出金表'!F40+'08月銀行口座入出金表'!F41+'08月銀行口座入出金表'!F42+'08月銀行口座入出金表'!F43+'08月銀行口座入出金表'!F44</f>
        <v>0</v>
      </c>
      <c r="F14" s="174">
        <f>'08月銀行口座入出金表'!I40+'08月銀行口座入出金表'!I41+'08月銀行口座入出金表'!I42+'08月銀行口座入出金表'!I43+'08月銀行口座入出金表'!I44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'07月統合家計簿'!A15</f>
        <v>○○銀行　９</v>
      </c>
      <c r="B15" s="1060"/>
      <c r="C15" s="350">
        <f>'07月統合家計簿'!G15</f>
        <v>0</v>
      </c>
      <c r="D15" s="168">
        <f>'08月銀行口座入出金表'!A47-'08月銀行口座入出金表'!C45</f>
        <v>0</v>
      </c>
      <c r="E15" s="175">
        <f>'08月銀行口座入出金表'!F45+'08月銀行口座入出金表'!F46+'08月銀行口座入出金表'!F47+'08月銀行口座入出金表'!F48+'08月銀行口座入出金表'!F49</f>
        <v>0</v>
      </c>
      <c r="F15" s="174">
        <f>'08月銀行口座入出金表'!I45+'08月銀行口座入出金表'!I46+'08月銀行口座入出金表'!I47+'08月銀行口座入出金表'!I48+'08月銀行口座入出金表'!I49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'07月統合家計簿'!A16</f>
        <v>○○銀行　１０</v>
      </c>
      <c r="B16" s="1061"/>
      <c r="C16" s="351">
        <f>'07月統合家計簿'!G16</f>
        <v>0</v>
      </c>
      <c r="D16" s="170">
        <f>'08月銀行口座入出金表'!A52-'08月銀行口座入出金表'!C50</f>
        <v>0</v>
      </c>
      <c r="E16" s="176">
        <f>'08月銀行口座入出金表'!F50+'08月銀行口座入出金表'!F51+'08月銀行口座入出金表'!F52+'08月銀行口座入出金表'!F53+'08月銀行口座入出金表'!F54</f>
        <v>0</v>
      </c>
      <c r="F16" s="196">
        <f>'08月銀行口座入出金表'!I50+'08月銀行口座入出金表'!I51+'08月銀行口座入出金表'!I52+'08月銀行口座入出金表'!I53+'08月銀行口座入出金表'!I54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'07月現金入出金表'!G37</f>
        <v>0</v>
      </c>
      <c r="D17" s="178"/>
      <c r="E17" s="179">
        <f>'08月現金入出金表'!D36</f>
        <v>0</v>
      </c>
      <c r="F17" s="180">
        <f>'08月現金入出金表'!F37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96" t="s">
        <v>148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54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128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547" t="str">
        <f>'07月統合家計簿'!A24</f>
        <v>年内の入金予定項目明細を記してください</v>
      </c>
      <c r="B24" s="547"/>
      <c r="C24" s="547"/>
      <c r="D24" s="548"/>
      <c r="E24" s="549">
        <v>0</v>
      </c>
      <c r="F24" s="222">
        <f>E24*12</f>
        <v>0</v>
      </c>
      <c r="G24" s="224">
        <f t="shared" ref="G24:G33" si="1">E24*5</f>
        <v>0</v>
      </c>
    </row>
    <row r="25" spans="1:8" ht="21" customHeight="1" x14ac:dyDescent="0.15">
      <c r="A25" s="547" t="str">
        <f>'07月統合家計簿'!A25</f>
        <v>年内の入金予定項目明細を記してください</v>
      </c>
      <c r="B25" s="547"/>
      <c r="C25" s="547"/>
      <c r="D25" s="548"/>
      <c r="E25" s="549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547" t="str">
        <f>'07月統合家計簿'!A26</f>
        <v>年内の入金予定項目明細を記してください</v>
      </c>
      <c r="B26" s="547"/>
      <c r="C26" s="547"/>
      <c r="D26" s="548"/>
      <c r="E26" s="549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547" t="str">
        <f>'07月統合家計簿'!A27</f>
        <v>年内の入金予定項目明細を記してください</v>
      </c>
      <c r="B27" s="547"/>
      <c r="C27" s="547"/>
      <c r="D27" s="548"/>
      <c r="E27" s="549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547" t="str">
        <f>'07月統合家計簿'!A28</f>
        <v>年内の入金予定項目明細を記してください</v>
      </c>
      <c r="B28" s="547"/>
      <c r="C28" s="547"/>
      <c r="D28" s="548"/>
      <c r="E28" s="549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547" t="str">
        <f>'07月統合家計簿'!A29</f>
        <v>年内の入金予定項目明細を記してください</v>
      </c>
      <c r="B29" s="547"/>
      <c r="C29" s="547"/>
      <c r="D29" s="548"/>
      <c r="E29" s="549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547" t="str">
        <f>'07月統合家計簿'!A30</f>
        <v>年内の入金予定項目明細を記してください</v>
      </c>
      <c r="B30" s="550"/>
      <c r="C30" s="550"/>
      <c r="D30" s="551"/>
      <c r="E30" s="549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547" t="str">
        <f>'07月統合家計簿'!A31</f>
        <v>年内の入金予定項目明細を記してください</v>
      </c>
      <c r="B31" s="550"/>
      <c r="C31" s="550"/>
      <c r="D31" s="551"/>
      <c r="E31" s="549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547" t="str">
        <f>'07月統合家計簿'!A32</f>
        <v>年内の入金予定項目明細を記してください</v>
      </c>
      <c r="B32" s="550"/>
      <c r="C32" s="550"/>
      <c r="D32" s="551"/>
      <c r="E32" s="549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547" t="str">
        <f>'07月統合家計簿'!A33</f>
        <v>年内の入金予定項目明細を記してください</v>
      </c>
      <c r="B33" s="552"/>
      <c r="C33" s="552"/>
      <c r="D33" s="553"/>
      <c r="E33" s="554">
        <v>0</v>
      </c>
      <c r="F33" s="223">
        <f t="shared" si="2"/>
        <v>0</v>
      </c>
      <c r="G33" s="294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129</v>
      </c>
      <c r="H37" s="192"/>
    </row>
    <row r="38" spans="1:8" ht="21" customHeight="1" x14ac:dyDescent="0.15">
      <c r="A38" s="550" t="str">
        <f>'07月統合家計簿'!A38</f>
        <v>年内の出金予定項目明細を記してください</v>
      </c>
      <c r="B38" s="555"/>
      <c r="C38" s="555"/>
      <c r="D38" s="556"/>
      <c r="E38" s="557">
        <v>0</v>
      </c>
      <c r="F38" s="222">
        <f>E38*12</f>
        <v>0</v>
      </c>
      <c r="G38" s="224">
        <f>E38*5</f>
        <v>0</v>
      </c>
    </row>
    <row r="39" spans="1:8" ht="21" customHeight="1" x14ac:dyDescent="0.15">
      <c r="A39" s="550" t="str">
        <f>'07月統合家計簿'!A39</f>
        <v>年内の出金予定項目明細を記してください</v>
      </c>
      <c r="B39" s="547"/>
      <c r="C39" s="547"/>
      <c r="D39" s="548"/>
      <c r="E39" s="558">
        <v>0</v>
      </c>
      <c r="F39" s="223">
        <f t="shared" ref="F39:F57" si="3">E39*12</f>
        <v>0</v>
      </c>
      <c r="G39" s="225">
        <f>E39*5</f>
        <v>0</v>
      </c>
    </row>
    <row r="40" spans="1:8" ht="21" customHeight="1" x14ac:dyDescent="0.15">
      <c r="A40" s="550" t="str">
        <f>'07月統合家計簿'!A40</f>
        <v>年内の出金予定項目明細を記してください</v>
      </c>
      <c r="B40" s="547"/>
      <c r="C40" s="547"/>
      <c r="D40" s="548"/>
      <c r="E40" s="558">
        <v>0</v>
      </c>
      <c r="F40" s="223">
        <f>E40*12</f>
        <v>0</v>
      </c>
      <c r="G40" s="225">
        <f>E40*5</f>
        <v>0</v>
      </c>
    </row>
    <row r="41" spans="1:8" ht="21" customHeight="1" x14ac:dyDescent="0.15">
      <c r="A41" s="550" t="str">
        <f>'07月統合家計簿'!A41</f>
        <v>年内の出金予定項目明細を記してください</v>
      </c>
      <c r="B41" s="547"/>
      <c r="C41" s="547"/>
      <c r="D41" s="548"/>
      <c r="E41" s="558">
        <v>0</v>
      </c>
      <c r="F41" s="223">
        <f t="shared" si="3"/>
        <v>0</v>
      </c>
      <c r="G41" s="225">
        <f t="shared" ref="G41:G57" si="4">E41*5</f>
        <v>0</v>
      </c>
    </row>
    <row r="42" spans="1:8" ht="21" customHeight="1" x14ac:dyDescent="0.15">
      <c r="A42" s="550" t="str">
        <f>'07月統合家計簿'!A42</f>
        <v>年内の出金予定項目明細を記してください</v>
      </c>
      <c r="B42" s="550"/>
      <c r="C42" s="550"/>
      <c r="D42" s="551"/>
      <c r="E42" s="559"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550" t="str">
        <f>'07月統合家計簿'!A43</f>
        <v>年内の出金予定項目明細を記してください</v>
      </c>
      <c r="B43" s="550"/>
      <c r="C43" s="550"/>
      <c r="D43" s="551"/>
      <c r="E43" s="559"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550" t="str">
        <f>'07月統合家計簿'!A44</f>
        <v>年内の出金予定項目明細を記してください</v>
      </c>
      <c r="B44" s="550"/>
      <c r="C44" s="550"/>
      <c r="D44" s="551"/>
      <c r="E44" s="560"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550" t="str">
        <f>'07月統合家計簿'!A45</f>
        <v>年内の出金予定項目明細を記してください</v>
      </c>
      <c r="B45" s="550"/>
      <c r="C45" s="550"/>
      <c r="D45" s="551"/>
      <c r="E45" s="560"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550" t="str">
        <f>'07月統合家計簿'!A46</f>
        <v>年内の出金予定項目明細を記してください</v>
      </c>
      <c r="B46" s="550"/>
      <c r="C46" s="550"/>
      <c r="D46" s="550"/>
      <c r="E46" s="561"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550" t="str">
        <f>'07月統合家計簿'!A47</f>
        <v>年内の出金予定項目明細を記してください</v>
      </c>
      <c r="B47" s="550"/>
      <c r="C47" s="550"/>
      <c r="D47" s="550"/>
      <c r="E47" s="562"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550" t="str">
        <f>'07月統合家計簿'!A48</f>
        <v>年内の出金予定項目明細を記してください</v>
      </c>
      <c r="B48" s="550"/>
      <c r="C48" s="550"/>
      <c r="D48" s="550"/>
      <c r="E48" s="562"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550" t="str">
        <f>'07月統合家計簿'!A49</f>
        <v>年内の出金予定項目明細を記してください</v>
      </c>
      <c r="B49" s="550"/>
      <c r="C49" s="550"/>
      <c r="D49" s="550"/>
      <c r="E49" s="561"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550" t="str">
        <f>'07月統合家計簿'!A50</f>
        <v>年内の出金予定項目明細を記してください</v>
      </c>
      <c r="B50" s="550"/>
      <c r="C50" s="550"/>
      <c r="D50" s="550"/>
      <c r="E50" s="562"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550" t="str">
        <f>'07月統合家計簿'!A51</f>
        <v>年内の出金予定項目明細を記してください</v>
      </c>
      <c r="B51" s="550"/>
      <c r="C51" s="550"/>
      <c r="D51" s="550"/>
      <c r="E51" s="562"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550" t="str">
        <f>'07月統合家計簿'!A52</f>
        <v>年内の出金予定項目明細を記してください</v>
      </c>
      <c r="B52" s="550"/>
      <c r="C52" s="550"/>
      <c r="D52" s="550"/>
      <c r="E52" s="562"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550" t="str">
        <f>'07月統合家計簿'!A53</f>
        <v>年内の出金予定項目明細を記してください</v>
      </c>
      <c r="B53" s="550"/>
      <c r="C53" s="550"/>
      <c r="D53" s="550"/>
      <c r="E53" s="562"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550" t="str">
        <f>'07月統合家計簿'!A54</f>
        <v>年内の出金予定項目明細を記してください</v>
      </c>
      <c r="B54" s="550"/>
      <c r="C54" s="550"/>
      <c r="D54" s="551"/>
      <c r="E54" s="561"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550" t="str">
        <f>'07月統合家計簿'!A55</f>
        <v>年内の出金予定項目明細を記してください</v>
      </c>
      <c r="B55" s="550"/>
      <c r="C55" s="550"/>
      <c r="D55" s="551"/>
      <c r="E55" s="562"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550" t="str">
        <f>'07月統合家計簿'!A56</f>
        <v>年内の出金予定項目明細を記してください</v>
      </c>
      <c r="B56" s="550"/>
      <c r="C56" s="550"/>
      <c r="D56" s="551"/>
      <c r="E56" s="561"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550" t="str">
        <f>'07月統合家計簿'!A57</f>
        <v>年内の出金予定項目明細を記してください</v>
      </c>
      <c r="B57" s="563"/>
      <c r="C57" s="563"/>
      <c r="D57" s="564"/>
      <c r="E57" s="565">
        <v>0</v>
      </c>
      <c r="F57" s="227">
        <f t="shared" si="3"/>
        <v>0</v>
      </c>
      <c r="G57" s="294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1434-F967-41C9-9E62-F818B7BFABB1}">
  <sheetPr codeName="Sheet3"/>
  <dimension ref="A1:C126"/>
  <sheetViews>
    <sheetView workbookViewId="0">
      <pane ySplit="3" topLeftCell="A4" activePane="bottomLeft" state="frozen"/>
      <selection activeCell="C17" sqref="C17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185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923"/>
      <c r="B3" s="1310">
        <f ca="1">NOW()</f>
        <v>44276.03388865741</v>
      </c>
      <c r="C3" s="1310"/>
    </row>
    <row r="4" spans="1:3" s="127" customFormat="1" ht="33" customHeight="1" x14ac:dyDescent="0.15">
      <c r="A4" s="958" t="s">
        <v>210</v>
      </c>
      <c r="B4" s="959" t="s">
        <v>209</v>
      </c>
      <c r="C4" s="955"/>
    </row>
    <row r="5" spans="1:3" s="127" customFormat="1" ht="18" customHeight="1" x14ac:dyDescent="0.15">
      <c r="A5" s="925" t="s">
        <v>222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970"/>
      <c r="B7" s="971"/>
      <c r="C7" s="972"/>
    </row>
    <row r="8" spans="1:3" ht="21" customHeight="1" x14ac:dyDescent="0.4">
      <c r="A8" s="973"/>
      <c r="B8" s="974"/>
      <c r="C8" s="975"/>
    </row>
    <row r="9" spans="1:3" ht="21" customHeight="1" x14ac:dyDescent="0.4">
      <c r="A9" s="973"/>
      <c r="B9" s="974"/>
      <c r="C9" s="975"/>
    </row>
    <row r="10" spans="1:3" ht="21" customHeight="1" x14ac:dyDescent="0.4">
      <c r="A10" s="973"/>
      <c r="B10" s="974"/>
      <c r="C10" s="976"/>
    </row>
    <row r="11" spans="1:3" ht="21" customHeight="1" x14ac:dyDescent="0.4">
      <c r="A11" s="973"/>
      <c r="B11" s="974"/>
      <c r="C11" s="976"/>
    </row>
    <row r="12" spans="1:3" ht="21" customHeight="1" x14ac:dyDescent="0.4">
      <c r="A12" s="973"/>
      <c r="B12" s="974"/>
      <c r="C12" s="976"/>
    </row>
    <row r="13" spans="1:3" ht="21" customHeight="1" x14ac:dyDescent="0.4">
      <c r="A13" s="977"/>
      <c r="B13" s="978"/>
      <c r="C13" s="979"/>
    </row>
    <row r="14" spans="1:3" ht="21" customHeight="1" x14ac:dyDescent="0.4">
      <c r="A14" s="132" t="s">
        <v>217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">
        <v>211</v>
      </c>
      <c r="B16" s="959" t="s">
        <v>209</v>
      </c>
      <c r="C16" s="955"/>
    </row>
    <row r="17" spans="1:3" s="127" customFormat="1" ht="18" customHeight="1" x14ac:dyDescent="0.15">
      <c r="A17" s="925" t="s">
        <v>222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970"/>
      <c r="B19" s="971"/>
      <c r="C19" s="972"/>
    </row>
    <row r="20" spans="1:3" ht="21" customHeight="1" x14ac:dyDescent="0.4">
      <c r="A20" s="973"/>
      <c r="B20" s="974"/>
      <c r="C20" s="975"/>
    </row>
    <row r="21" spans="1:3" ht="21" customHeight="1" x14ac:dyDescent="0.4">
      <c r="A21" s="973"/>
      <c r="B21" s="974"/>
      <c r="C21" s="975"/>
    </row>
    <row r="22" spans="1:3" ht="21" customHeight="1" x14ac:dyDescent="0.4">
      <c r="A22" s="973"/>
      <c r="B22" s="974"/>
      <c r="C22" s="976"/>
    </row>
    <row r="23" spans="1:3" ht="21" customHeight="1" x14ac:dyDescent="0.4">
      <c r="A23" s="973"/>
      <c r="B23" s="974"/>
      <c r="C23" s="976"/>
    </row>
    <row r="24" spans="1:3" ht="21" customHeight="1" x14ac:dyDescent="0.4">
      <c r="A24" s="973"/>
      <c r="B24" s="974"/>
      <c r="C24" s="976"/>
    </row>
    <row r="25" spans="1:3" ht="21" customHeight="1" x14ac:dyDescent="0.4">
      <c r="A25" s="977"/>
      <c r="B25" s="978"/>
      <c r="C25" s="979"/>
    </row>
    <row r="26" spans="1:3" ht="21" customHeight="1" x14ac:dyDescent="0.4">
      <c r="A26" s="132" t="s">
        <v>217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">
        <v>212</v>
      </c>
      <c r="B28" s="959" t="s">
        <v>209</v>
      </c>
      <c r="C28" s="955"/>
    </row>
    <row r="29" spans="1:3" s="127" customFormat="1" ht="18" customHeight="1" x14ac:dyDescent="0.15">
      <c r="A29" s="925" t="s">
        <v>222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970"/>
      <c r="B31" s="971"/>
      <c r="C31" s="972"/>
    </row>
    <row r="32" spans="1:3" ht="21" customHeight="1" x14ac:dyDescent="0.4">
      <c r="A32" s="973"/>
      <c r="B32" s="974"/>
      <c r="C32" s="975"/>
    </row>
    <row r="33" spans="1:3" ht="21" customHeight="1" x14ac:dyDescent="0.4">
      <c r="A33" s="973"/>
      <c r="B33" s="974"/>
      <c r="C33" s="975"/>
    </row>
    <row r="34" spans="1:3" ht="21" customHeight="1" x14ac:dyDescent="0.4">
      <c r="A34" s="973"/>
      <c r="B34" s="974"/>
      <c r="C34" s="976"/>
    </row>
    <row r="35" spans="1:3" ht="21" customHeight="1" x14ac:dyDescent="0.4">
      <c r="A35" s="973"/>
      <c r="B35" s="974"/>
      <c r="C35" s="976"/>
    </row>
    <row r="36" spans="1:3" ht="21" customHeight="1" x14ac:dyDescent="0.4">
      <c r="A36" s="973"/>
      <c r="B36" s="974"/>
      <c r="C36" s="976"/>
    </row>
    <row r="37" spans="1:3" ht="21" customHeight="1" x14ac:dyDescent="0.4">
      <c r="A37" s="977"/>
      <c r="B37" s="978"/>
      <c r="C37" s="979"/>
    </row>
    <row r="38" spans="1:3" ht="21" customHeight="1" x14ac:dyDescent="0.4">
      <c r="A38" s="132" t="s">
        <v>217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">
        <v>213</v>
      </c>
      <c r="B40" s="959" t="s">
        <v>209</v>
      </c>
      <c r="C40" s="955"/>
    </row>
    <row r="41" spans="1:3" s="127" customFormat="1" ht="18" customHeight="1" x14ac:dyDescent="0.15">
      <c r="A41" s="925" t="s">
        <v>222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970"/>
      <c r="B43" s="971"/>
      <c r="C43" s="972"/>
    </row>
    <row r="44" spans="1:3" ht="21" customHeight="1" x14ac:dyDescent="0.4">
      <c r="A44" s="973"/>
      <c r="B44" s="974"/>
      <c r="C44" s="975"/>
    </row>
    <row r="45" spans="1:3" ht="21" customHeight="1" x14ac:dyDescent="0.4">
      <c r="A45" s="973"/>
      <c r="B45" s="974"/>
      <c r="C45" s="975"/>
    </row>
    <row r="46" spans="1:3" ht="21" customHeight="1" x14ac:dyDescent="0.4">
      <c r="A46" s="973"/>
      <c r="B46" s="974"/>
      <c r="C46" s="976"/>
    </row>
    <row r="47" spans="1:3" ht="21" customHeight="1" x14ac:dyDescent="0.4">
      <c r="A47" s="973"/>
      <c r="B47" s="974"/>
      <c r="C47" s="976"/>
    </row>
    <row r="48" spans="1:3" ht="21" customHeight="1" x14ac:dyDescent="0.4">
      <c r="A48" s="973"/>
      <c r="B48" s="974"/>
      <c r="C48" s="976"/>
    </row>
    <row r="49" spans="1:3" ht="21" customHeight="1" x14ac:dyDescent="0.4">
      <c r="A49" s="977"/>
      <c r="B49" s="978"/>
      <c r="C49" s="979"/>
    </row>
    <row r="50" spans="1:3" ht="21" customHeight="1" x14ac:dyDescent="0.4">
      <c r="A50" s="132" t="s">
        <v>217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">
        <v>214</v>
      </c>
      <c r="B52" s="959" t="s">
        <v>209</v>
      </c>
      <c r="C52" s="955"/>
    </row>
    <row r="53" spans="1:3" s="127" customFormat="1" ht="18" customHeight="1" x14ac:dyDescent="0.15">
      <c r="A53" s="925" t="s">
        <v>222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970"/>
      <c r="B55" s="971"/>
      <c r="C55" s="972"/>
    </row>
    <row r="56" spans="1:3" ht="21" customHeight="1" x14ac:dyDescent="0.4">
      <c r="A56" s="973"/>
      <c r="B56" s="974"/>
      <c r="C56" s="975"/>
    </row>
    <row r="57" spans="1:3" ht="21" customHeight="1" x14ac:dyDescent="0.4">
      <c r="A57" s="973"/>
      <c r="B57" s="974"/>
      <c r="C57" s="975"/>
    </row>
    <row r="58" spans="1:3" ht="21" customHeight="1" x14ac:dyDescent="0.4">
      <c r="A58" s="973"/>
      <c r="B58" s="974"/>
      <c r="C58" s="976"/>
    </row>
    <row r="59" spans="1:3" ht="21" customHeight="1" x14ac:dyDescent="0.4">
      <c r="A59" s="973"/>
      <c r="B59" s="974"/>
      <c r="C59" s="976"/>
    </row>
    <row r="60" spans="1:3" ht="21" customHeight="1" x14ac:dyDescent="0.4">
      <c r="A60" s="973"/>
      <c r="B60" s="974"/>
      <c r="C60" s="976"/>
    </row>
    <row r="61" spans="1:3" ht="21" customHeight="1" x14ac:dyDescent="0.4">
      <c r="A61" s="977"/>
      <c r="B61" s="978"/>
      <c r="C61" s="979"/>
    </row>
    <row r="62" spans="1:3" ht="21" customHeight="1" x14ac:dyDescent="0.4">
      <c r="A62" s="132" t="s">
        <v>217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">
        <v>215</v>
      </c>
      <c r="B64" s="959" t="s">
        <v>209</v>
      </c>
      <c r="C64" s="955"/>
    </row>
    <row r="65" spans="1:3" s="127" customFormat="1" ht="18" customHeight="1" x14ac:dyDescent="0.15">
      <c r="A65" s="925" t="s">
        <v>222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970"/>
      <c r="B67" s="971"/>
      <c r="C67" s="972"/>
    </row>
    <row r="68" spans="1:3" ht="21" customHeight="1" x14ac:dyDescent="0.4">
      <c r="A68" s="973"/>
      <c r="B68" s="974"/>
      <c r="C68" s="975"/>
    </row>
    <row r="69" spans="1:3" ht="21" customHeight="1" x14ac:dyDescent="0.4">
      <c r="A69" s="973"/>
      <c r="B69" s="974"/>
      <c r="C69" s="975"/>
    </row>
    <row r="70" spans="1:3" ht="21" customHeight="1" x14ac:dyDescent="0.4">
      <c r="A70" s="973"/>
      <c r="B70" s="974"/>
      <c r="C70" s="976"/>
    </row>
    <row r="71" spans="1:3" ht="21" customHeight="1" x14ac:dyDescent="0.4">
      <c r="A71" s="973"/>
      <c r="B71" s="974"/>
      <c r="C71" s="976"/>
    </row>
    <row r="72" spans="1:3" ht="21" customHeight="1" x14ac:dyDescent="0.4">
      <c r="A72" s="973"/>
      <c r="B72" s="974"/>
      <c r="C72" s="976"/>
    </row>
    <row r="73" spans="1:3" ht="21" customHeight="1" x14ac:dyDescent="0.4">
      <c r="A73" s="977"/>
      <c r="B73" s="978"/>
      <c r="C73" s="979"/>
    </row>
    <row r="74" spans="1:3" ht="21" customHeight="1" x14ac:dyDescent="0.4">
      <c r="A74" s="132" t="s">
        <v>217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">
        <v>218</v>
      </c>
      <c r="B76" s="959" t="s">
        <v>209</v>
      </c>
      <c r="C76" s="955"/>
    </row>
    <row r="77" spans="1:3" s="127" customFormat="1" ht="18" customHeight="1" x14ac:dyDescent="0.15">
      <c r="A77" s="925" t="s">
        <v>222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970"/>
      <c r="B79" s="971"/>
      <c r="C79" s="972"/>
    </row>
    <row r="80" spans="1:3" ht="21" customHeight="1" x14ac:dyDescent="0.4">
      <c r="A80" s="973"/>
      <c r="B80" s="974"/>
      <c r="C80" s="975"/>
    </row>
    <row r="81" spans="1:3" ht="21" customHeight="1" x14ac:dyDescent="0.4">
      <c r="A81" s="973"/>
      <c r="B81" s="974"/>
      <c r="C81" s="975"/>
    </row>
    <row r="82" spans="1:3" ht="21" customHeight="1" x14ac:dyDescent="0.4">
      <c r="A82" s="973"/>
      <c r="B82" s="974"/>
      <c r="C82" s="976"/>
    </row>
    <row r="83" spans="1:3" ht="21" customHeight="1" x14ac:dyDescent="0.4">
      <c r="A83" s="973"/>
      <c r="B83" s="974"/>
      <c r="C83" s="976"/>
    </row>
    <row r="84" spans="1:3" ht="21" customHeight="1" x14ac:dyDescent="0.4">
      <c r="A84" s="973"/>
      <c r="B84" s="974"/>
      <c r="C84" s="976"/>
    </row>
    <row r="85" spans="1:3" ht="21" customHeight="1" x14ac:dyDescent="0.4">
      <c r="A85" s="977"/>
      <c r="B85" s="978"/>
      <c r="C85" s="979"/>
    </row>
    <row r="86" spans="1:3" ht="21" customHeight="1" x14ac:dyDescent="0.4">
      <c r="A86" s="132" t="s">
        <v>217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">
        <v>219</v>
      </c>
      <c r="B88" s="959" t="s">
        <v>209</v>
      </c>
      <c r="C88" s="955"/>
    </row>
    <row r="89" spans="1:3" s="127" customFormat="1" ht="18" customHeight="1" x14ac:dyDescent="0.15">
      <c r="A89" s="925" t="s">
        <v>222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970"/>
      <c r="B91" s="971"/>
      <c r="C91" s="972"/>
    </row>
    <row r="92" spans="1:3" ht="21" customHeight="1" x14ac:dyDescent="0.4">
      <c r="A92" s="973"/>
      <c r="B92" s="974"/>
      <c r="C92" s="975"/>
    </row>
    <row r="93" spans="1:3" ht="21" customHeight="1" x14ac:dyDescent="0.4">
      <c r="A93" s="973"/>
      <c r="B93" s="974"/>
      <c r="C93" s="975"/>
    </row>
    <row r="94" spans="1:3" ht="21" customHeight="1" x14ac:dyDescent="0.4">
      <c r="A94" s="973"/>
      <c r="B94" s="974"/>
      <c r="C94" s="976"/>
    </row>
    <row r="95" spans="1:3" ht="21" customHeight="1" x14ac:dyDescent="0.4">
      <c r="A95" s="973"/>
      <c r="B95" s="974"/>
      <c r="C95" s="976"/>
    </row>
    <row r="96" spans="1:3" ht="21" customHeight="1" x14ac:dyDescent="0.4">
      <c r="A96" s="973"/>
      <c r="B96" s="974"/>
      <c r="C96" s="976"/>
    </row>
    <row r="97" spans="1:3" ht="21" customHeight="1" x14ac:dyDescent="0.4">
      <c r="A97" s="977"/>
      <c r="B97" s="978"/>
      <c r="C97" s="979"/>
    </row>
    <row r="98" spans="1:3" ht="21" customHeight="1" x14ac:dyDescent="0.4">
      <c r="A98" s="132" t="s">
        <v>217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">
        <v>220</v>
      </c>
      <c r="B100" s="959" t="s">
        <v>209</v>
      </c>
      <c r="C100" s="955"/>
    </row>
    <row r="101" spans="1:3" s="127" customFormat="1" ht="18" customHeight="1" x14ac:dyDescent="0.15">
      <c r="A101" s="925" t="s">
        <v>222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970"/>
      <c r="B103" s="971"/>
      <c r="C103" s="972"/>
    </row>
    <row r="104" spans="1:3" ht="21" customHeight="1" x14ac:dyDescent="0.4">
      <c r="A104" s="973"/>
      <c r="B104" s="974"/>
      <c r="C104" s="975"/>
    </row>
    <row r="105" spans="1:3" ht="21" customHeight="1" x14ac:dyDescent="0.4">
      <c r="A105" s="973"/>
      <c r="B105" s="974"/>
      <c r="C105" s="975"/>
    </row>
    <row r="106" spans="1:3" ht="21" customHeight="1" x14ac:dyDescent="0.4">
      <c r="A106" s="973"/>
      <c r="B106" s="974"/>
      <c r="C106" s="976"/>
    </row>
    <row r="107" spans="1:3" ht="21" customHeight="1" x14ac:dyDescent="0.4">
      <c r="A107" s="973"/>
      <c r="B107" s="974"/>
      <c r="C107" s="976"/>
    </row>
    <row r="108" spans="1:3" ht="21" customHeight="1" x14ac:dyDescent="0.4">
      <c r="A108" s="973"/>
      <c r="B108" s="974"/>
      <c r="C108" s="976"/>
    </row>
    <row r="109" spans="1:3" ht="21" customHeight="1" x14ac:dyDescent="0.4">
      <c r="A109" s="977"/>
      <c r="B109" s="978"/>
      <c r="C109" s="979"/>
    </row>
    <row r="110" spans="1:3" ht="21" customHeight="1" x14ac:dyDescent="0.4">
      <c r="A110" s="132" t="s">
        <v>217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">
        <v>221</v>
      </c>
      <c r="B112" s="959" t="s">
        <v>209</v>
      </c>
      <c r="C112" s="955"/>
    </row>
    <row r="113" spans="1:3" s="127" customFormat="1" ht="18" customHeight="1" x14ac:dyDescent="0.15">
      <c r="A113" s="925" t="s">
        <v>222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970"/>
      <c r="B115" s="971"/>
      <c r="C115" s="972"/>
    </row>
    <row r="116" spans="1:3" ht="21" customHeight="1" x14ac:dyDescent="0.4">
      <c r="A116" s="973"/>
      <c r="B116" s="974"/>
      <c r="C116" s="975"/>
    </row>
    <row r="117" spans="1:3" ht="21" customHeight="1" x14ac:dyDescent="0.4">
      <c r="A117" s="973"/>
      <c r="B117" s="974"/>
      <c r="C117" s="975"/>
    </row>
    <row r="118" spans="1:3" ht="21" customHeight="1" x14ac:dyDescent="0.4">
      <c r="A118" s="973"/>
      <c r="B118" s="974"/>
      <c r="C118" s="976"/>
    </row>
    <row r="119" spans="1:3" ht="21" customHeight="1" x14ac:dyDescent="0.4">
      <c r="A119" s="973"/>
      <c r="B119" s="974"/>
      <c r="C119" s="976"/>
    </row>
    <row r="120" spans="1:3" ht="21" customHeight="1" x14ac:dyDescent="0.4">
      <c r="A120" s="973"/>
      <c r="B120" s="974"/>
      <c r="C120" s="976"/>
    </row>
    <row r="121" spans="1:3" ht="21" customHeight="1" x14ac:dyDescent="0.4">
      <c r="A121" s="977"/>
      <c r="B121" s="978"/>
      <c r="C121" s="979"/>
    </row>
    <row r="122" spans="1:3" ht="21" customHeight="1" x14ac:dyDescent="0.4">
      <c r="A122" s="132" t="s">
        <v>217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216</v>
      </c>
      <c r="B125" s="138">
        <f>B14+B26+B38+B50+B62+B74+B86+B98+B110+B122</f>
        <v>0</v>
      </c>
    </row>
    <row r="126" spans="1:3" ht="16.5" customHeight="1" x14ac:dyDescent="0.4"/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79B1-DAE8-4BE3-8446-8E0F9FBD79C0}">
  <sheetPr codeName="Sheet30">
    <tabColor rgb="FFF2DEE3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244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122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'08月統合家計簿'!A7</f>
        <v>○○銀行　１</v>
      </c>
      <c r="B5" s="182">
        <f>'07月銀行口座入出金表'!L5</f>
        <v>0</v>
      </c>
      <c r="C5" s="57">
        <f>'08月カード利用明細表'!B14</f>
        <v>0</v>
      </c>
      <c r="D5" s="890" t="s">
        <v>50</v>
      </c>
      <c r="E5" s="568"/>
      <c r="F5" s="584"/>
      <c r="G5" s="599"/>
      <c r="H5" s="590"/>
      <c r="I5" s="600"/>
      <c r="J5" s="599"/>
      <c r="K5" s="601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593"/>
      <c r="D6" s="567"/>
      <c r="E6" s="594"/>
      <c r="F6" s="569"/>
      <c r="G6" s="595"/>
      <c r="H6" s="571"/>
      <c r="I6" s="572"/>
      <c r="J6" s="570"/>
      <c r="K6" s="573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566"/>
      <c r="D7" s="567"/>
      <c r="E7" s="568"/>
      <c r="F7" s="569"/>
      <c r="G7" s="570"/>
      <c r="H7" s="571"/>
      <c r="I7" s="572"/>
      <c r="J7" s="570"/>
      <c r="K7" s="573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566"/>
      <c r="D8" s="589"/>
      <c r="E8" s="568"/>
      <c r="F8" s="569"/>
      <c r="G8" s="570"/>
      <c r="H8" s="571"/>
      <c r="I8" s="572"/>
      <c r="J8" s="570"/>
      <c r="K8" s="573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596"/>
      <c r="D9" s="597"/>
      <c r="E9" s="598"/>
      <c r="F9" s="577"/>
      <c r="G9" s="578"/>
      <c r="H9" s="579"/>
      <c r="I9" s="580"/>
      <c r="J9" s="578"/>
      <c r="K9" s="581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'08月統合家計簿'!A8</f>
        <v>○○銀行　２</v>
      </c>
      <c r="B10" s="220">
        <f>'07月銀行口座入出金表'!L10</f>
        <v>0</v>
      </c>
      <c r="C10" s="69">
        <f>'08月カード利用明細表'!B26</f>
        <v>0</v>
      </c>
      <c r="D10" s="582" t="s">
        <v>51</v>
      </c>
      <c r="E10" s="583"/>
      <c r="F10" s="584"/>
      <c r="G10" s="585"/>
      <c r="H10" s="571"/>
      <c r="I10" s="586"/>
      <c r="J10" s="585"/>
      <c r="K10" s="587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566"/>
      <c r="D11" s="567"/>
      <c r="E11" s="568"/>
      <c r="F11" s="569"/>
      <c r="G11" s="570"/>
      <c r="H11" s="571"/>
      <c r="I11" s="572"/>
      <c r="J11" s="570"/>
      <c r="K11" s="573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566"/>
      <c r="D12" s="567"/>
      <c r="E12" s="568"/>
      <c r="F12" s="569"/>
      <c r="G12" s="570"/>
      <c r="H12" s="571"/>
      <c r="I12" s="572"/>
      <c r="J12" s="570"/>
      <c r="K12" s="573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566"/>
      <c r="D13" s="589"/>
      <c r="E13" s="568"/>
      <c r="F13" s="569"/>
      <c r="G13" s="570"/>
      <c r="H13" s="571"/>
      <c r="I13" s="572"/>
      <c r="J13" s="570"/>
      <c r="K13" s="573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66"/>
      <c r="C14" s="574"/>
      <c r="D14" s="592"/>
      <c r="E14" s="576"/>
      <c r="F14" s="577"/>
      <c r="G14" s="578"/>
      <c r="H14" s="579"/>
      <c r="I14" s="580"/>
      <c r="J14" s="578"/>
      <c r="K14" s="581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'08月統合家計簿'!A9</f>
        <v>○○銀行　３</v>
      </c>
      <c r="B15" s="220">
        <f>'07月銀行口座入出金表'!L15</f>
        <v>0</v>
      </c>
      <c r="C15" s="69">
        <f>'08月カード利用明細表'!B38</f>
        <v>0</v>
      </c>
      <c r="D15" s="582" t="s">
        <v>52</v>
      </c>
      <c r="E15" s="583"/>
      <c r="F15" s="584"/>
      <c r="G15" s="585"/>
      <c r="H15" s="571"/>
      <c r="I15" s="586"/>
      <c r="J15" s="585"/>
      <c r="K15" s="587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566"/>
      <c r="D16" s="567"/>
      <c r="E16" s="568"/>
      <c r="F16" s="569"/>
      <c r="G16" s="570"/>
      <c r="H16" s="571"/>
      <c r="I16" s="572"/>
      <c r="J16" s="570"/>
      <c r="K16" s="573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566"/>
      <c r="D17" s="589"/>
      <c r="E17" s="568"/>
      <c r="F17" s="569"/>
      <c r="G17" s="570"/>
      <c r="H17" s="571"/>
      <c r="I17" s="572"/>
      <c r="J17" s="570"/>
      <c r="K17" s="573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566"/>
      <c r="D18" s="589"/>
      <c r="E18" s="568"/>
      <c r="F18" s="569"/>
      <c r="G18" s="570"/>
      <c r="H18" s="571"/>
      <c r="I18" s="572"/>
      <c r="J18" s="570"/>
      <c r="K18" s="573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66"/>
      <c r="C19" s="574"/>
      <c r="D19" s="589"/>
      <c r="E19" s="576"/>
      <c r="F19" s="577"/>
      <c r="G19" s="578"/>
      <c r="H19" s="579"/>
      <c r="I19" s="580"/>
      <c r="J19" s="578"/>
      <c r="K19" s="581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'08月統合家計簿'!A10</f>
        <v>○○銀行　４</v>
      </c>
      <c r="B20" s="220">
        <f>'07月銀行口座入出金表'!L20</f>
        <v>0</v>
      </c>
      <c r="C20" s="69">
        <f>'08月カード利用明細表'!B50</f>
        <v>0</v>
      </c>
      <c r="D20" s="582" t="s">
        <v>53</v>
      </c>
      <c r="E20" s="583"/>
      <c r="F20" s="584"/>
      <c r="G20" s="585"/>
      <c r="H20" s="571"/>
      <c r="I20" s="586"/>
      <c r="J20" s="585"/>
      <c r="K20" s="587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566"/>
      <c r="D21" s="567"/>
      <c r="E21" s="568"/>
      <c r="F21" s="569"/>
      <c r="G21" s="570"/>
      <c r="H21" s="571"/>
      <c r="I21" s="572"/>
      <c r="J21" s="570"/>
      <c r="K21" s="573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566"/>
      <c r="D22" s="567"/>
      <c r="E22" s="568"/>
      <c r="F22" s="569"/>
      <c r="G22" s="570"/>
      <c r="H22" s="571"/>
      <c r="I22" s="572"/>
      <c r="J22" s="570"/>
      <c r="K22" s="573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566"/>
      <c r="D23" s="567"/>
      <c r="E23" s="568"/>
      <c r="F23" s="569"/>
      <c r="G23" s="570"/>
      <c r="H23" s="571"/>
      <c r="I23" s="572"/>
      <c r="J23" s="570"/>
      <c r="K23" s="573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66"/>
      <c r="C24" s="574"/>
      <c r="D24" s="575"/>
      <c r="E24" s="576"/>
      <c r="F24" s="577"/>
      <c r="G24" s="578"/>
      <c r="H24" s="579"/>
      <c r="I24" s="580"/>
      <c r="J24" s="578"/>
      <c r="K24" s="581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'08月統合家計簿'!A11</f>
        <v>○○銀行　５</v>
      </c>
      <c r="B25" s="220">
        <f>'07月銀行口座入出金表'!L25</f>
        <v>0</v>
      </c>
      <c r="C25" s="69">
        <f>'08月カード利用明細表'!B62</f>
        <v>0</v>
      </c>
      <c r="D25" s="582" t="s">
        <v>54</v>
      </c>
      <c r="E25" s="583"/>
      <c r="F25" s="584"/>
      <c r="G25" s="585"/>
      <c r="H25" s="571"/>
      <c r="I25" s="586"/>
      <c r="J25" s="585"/>
      <c r="K25" s="587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566"/>
      <c r="D26" s="567"/>
      <c r="E26" s="568"/>
      <c r="F26" s="569"/>
      <c r="G26" s="570"/>
      <c r="H26" s="571"/>
      <c r="I26" s="572"/>
      <c r="J26" s="570"/>
      <c r="K26" s="573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566"/>
      <c r="D27" s="567"/>
      <c r="E27" s="568"/>
      <c r="F27" s="569"/>
      <c r="G27" s="570"/>
      <c r="H27" s="571"/>
      <c r="I27" s="572"/>
      <c r="J27" s="570"/>
      <c r="K27" s="573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566"/>
      <c r="D28" s="567"/>
      <c r="E28" s="568"/>
      <c r="F28" s="569"/>
      <c r="G28" s="570"/>
      <c r="H28" s="571"/>
      <c r="I28" s="572"/>
      <c r="J28" s="570"/>
      <c r="K28" s="573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66"/>
      <c r="C29" s="574"/>
      <c r="D29" s="575"/>
      <c r="E29" s="576"/>
      <c r="F29" s="577"/>
      <c r="G29" s="578"/>
      <c r="H29" s="579"/>
      <c r="I29" s="580"/>
      <c r="J29" s="578"/>
      <c r="K29" s="581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'08月統合家計簿'!A12</f>
        <v>○○銀行　６</v>
      </c>
      <c r="B30" s="220">
        <f>'07月銀行口座入出金表'!L30</f>
        <v>0</v>
      </c>
      <c r="C30" s="69">
        <f>'08月カード利用明細表'!B74</f>
        <v>0</v>
      </c>
      <c r="D30" s="582" t="s">
        <v>55</v>
      </c>
      <c r="E30" s="583"/>
      <c r="F30" s="584"/>
      <c r="G30" s="585"/>
      <c r="H30" s="590"/>
      <c r="I30" s="586"/>
      <c r="J30" s="585"/>
      <c r="K30" s="587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566"/>
      <c r="D31" s="591"/>
      <c r="E31" s="568"/>
      <c r="F31" s="569"/>
      <c r="G31" s="570"/>
      <c r="H31" s="571"/>
      <c r="I31" s="572"/>
      <c r="J31" s="570"/>
      <c r="K31" s="573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566"/>
      <c r="D32" s="567"/>
      <c r="E32" s="568"/>
      <c r="F32" s="569"/>
      <c r="G32" s="570"/>
      <c r="H32" s="571"/>
      <c r="I32" s="572"/>
      <c r="J32" s="570"/>
      <c r="K32" s="573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566"/>
      <c r="D33" s="589"/>
      <c r="E33" s="568"/>
      <c r="F33" s="569"/>
      <c r="G33" s="570"/>
      <c r="H33" s="571"/>
      <c r="I33" s="572"/>
      <c r="J33" s="570"/>
      <c r="K33" s="573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66"/>
      <c r="C34" s="574"/>
      <c r="D34" s="589"/>
      <c r="E34" s="576"/>
      <c r="F34" s="577"/>
      <c r="G34" s="578"/>
      <c r="H34" s="579"/>
      <c r="I34" s="580"/>
      <c r="J34" s="578"/>
      <c r="K34" s="581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'08月統合家計簿'!A13</f>
        <v>○○銀行　７</v>
      </c>
      <c r="B35" s="220">
        <f>'07月銀行口座入出金表'!L35</f>
        <v>0</v>
      </c>
      <c r="C35" s="69">
        <f>'08月カード利用明細表'!B86</f>
        <v>0</v>
      </c>
      <c r="D35" s="582" t="s">
        <v>56</v>
      </c>
      <c r="E35" s="583"/>
      <c r="F35" s="584"/>
      <c r="G35" s="585"/>
      <c r="H35" s="590"/>
      <c r="I35" s="586"/>
      <c r="J35" s="585"/>
      <c r="K35" s="587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566"/>
      <c r="D36" s="588"/>
      <c r="E36" s="568"/>
      <c r="F36" s="569"/>
      <c r="G36" s="570"/>
      <c r="H36" s="571"/>
      <c r="I36" s="572"/>
      <c r="J36" s="570"/>
      <c r="K36" s="573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566"/>
      <c r="D37" s="567"/>
      <c r="E37" s="568"/>
      <c r="F37" s="569"/>
      <c r="G37" s="570"/>
      <c r="H37" s="571"/>
      <c r="I37" s="572"/>
      <c r="J37" s="570"/>
      <c r="K37" s="573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566"/>
      <c r="D38" s="589"/>
      <c r="E38" s="568"/>
      <c r="F38" s="569"/>
      <c r="G38" s="570"/>
      <c r="H38" s="571"/>
      <c r="I38" s="572"/>
      <c r="J38" s="570"/>
      <c r="K38" s="573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66"/>
      <c r="C39" s="574"/>
      <c r="D39" s="589"/>
      <c r="E39" s="576"/>
      <c r="F39" s="577"/>
      <c r="G39" s="578"/>
      <c r="H39" s="579"/>
      <c r="I39" s="580"/>
      <c r="J39" s="578"/>
      <c r="K39" s="581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'08月統合家計簿'!A14</f>
        <v>○○銀行　８</v>
      </c>
      <c r="B40" s="220">
        <f>'07月銀行口座入出金表'!L40</f>
        <v>0</v>
      </c>
      <c r="C40" s="69">
        <f>'08月カード利用明細表'!B98</f>
        <v>0</v>
      </c>
      <c r="D40" s="582" t="s">
        <v>223</v>
      </c>
      <c r="E40" s="583"/>
      <c r="F40" s="584"/>
      <c r="G40" s="585"/>
      <c r="H40" s="571"/>
      <c r="I40" s="586"/>
      <c r="J40" s="585"/>
      <c r="K40" s="587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566"/>
      <c r="D41" s="588"/>
      <c r="E41" s="568"/>
      <c r="F41" s="569"/>
      <c r="G41" s="570"/>
      <c r="H41" s="571"/>
      <c r="I41" s="572"/>
      <c r="J41" s="570"/>
      <c r="K41" s="573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566"/>
      <c r="D42" s="567"/>
      <c r="E42" s="568"/>
      <c r="F42" s="569"/>
      <c r="G42" s="570"/>
      <c r="H42" s="571"/>
      <c r="I42" s="572"/>
      <c r="J42" s="570"/>
      <c r="K42" s="573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566"/>
      <c r="D43" s="589"/>
      <c r="E43" s="568"/>
      <c r="F43" s="569"/>
      <c r="G43" s="570"/>
      <c r="H43" s="571"/>
      <c r="I43" s="572"/>
      <c r="J43" s="570"/>
      <c r="K43" s="573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66"/>
      <c r="C44" s="574"/>
      <c r="D44" s="589"/>
      <c r="E44" s="576"/>
      <c r="F44" s="577"/>
      <c r="G44" s="578"/>
      <c r="H44" s="579"/>
      <c r="I44" s="580"/>
      <c r="J44" s="578"/>
      <c r="K44" s="581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'08月統合家計簿'!A15</f>
        <v>○○銀行　９</v>
      </c>
      <c r="B45" s="220">
        <f>'07月銀行口座入出金表'!L45</f>
        <v>0</v>
      </c>
      <c r="C45" s="69">
        <f>'08月カード利用明細表'!B110</f>
        <v>0</v>
      </c>
      <c r="D45" s="582" t="s">
        <v>224</v>
      </c>
      <c r="E45" s="583"/>
      <c r="F45" s="584"/>
      <c r="G45" s="585"/>
      <c r="H45" s="571"/>
      <c r="I45" s="586"/>
      <c r="J45" s="585"/>
      <c r="K45" s="587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566"/>
      <c r="D46" s="567"/>
      <c r="E46" s="568"/>
      <c r="F46" s="569"/>
      <c r="G46" s="570"/>
      <c r="H46" s="571"/>
      <c r="I46" s="572"/>
      <c r="J46" s="570"/>
      <c r="K46" s="573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566"/>
      <c r="D47" s="567"/>
      <c r="E47" s="568"/>
      <c r="F47" s="569"/>
      <c r="G47" s="570"/>
      <c r="H47" s="571"/>
      <c r="I47" s="572"/>
      <c r="J47" s="570"/>
      <c r="K47" s="573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566"/>
      <c r="D48" s="567"/>
      <c r="E48" s="568"/>
      <c r="F48" s="569"/>
      <c r="G48" s="570"/>
      <c r="H48" s="571"/>
      <c r="I48" s="572"/>
      <c r="J48" s="570"/>
      <c r="K48" s="573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66"/>
      <c r="C49" s="574"/>
      <c r="D49" s="575"/>
      <c r="E49" s="576"/>
      <c r="F49" s="577"/>
      <c r="G49" s="578"/>
      <c r="H49" s="579"/>
      <c r="I49" s="580"/>
      <c r="J49" s="578"/>
      <c r="K49" s="581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'08月統合家計簿'!A16</f>
        <v>○○銀行　１０</v>
      </c>
      <c r="B50" s="220">
        <f>'07月銀行口座入出金表'!L50</f>
        <v>0</v>
      </c>
      <c r="C50" s="69">
        <f>'08月カード利用明細表'!B122</f>
        <v>0</v>
      </c>
      <c r="D50" s="582" t="s">
        <v>225</v>
      </c>
      <c r="E50" s="583"/>
      <c r="F50" s="584"/>
      <c r="G50" s="585"/>
      <c r="H50" s="571"/>
      <c r="I50" s="586"/>
      <c r="J50" s="585"/>
      <c r="K50" s="587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566"/>
      <c r="D51" s="567"/>
      <c r="E51" s="568"/>
      <c r="F51" s="569"/>
      <c r="G51" s="570"/>
      <c r="H51" s="571"/>
      <c r="I51" s="572"/>
      <c r="J51" s="570"/>
      <c r="K51" s="573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566"/>
      <c r="D52" s="567"/>
      <c r="E52" s="568"/>
      <c r="F52" s="569"/>
      <c r="G52" s="570"/>
      <c r="H52" s="571"/>
      <c r="I52" s="572"/>
      <c r="J52" s="570"/>
      <c r="K52" s="573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566"/>
      <c r="D53" s="567"/>
      <c r="E53" s="568"/>
      <c r="F53" s="569"/>
      <c r="G53" s="570"/>
      <c r="H53" s="571"/>
      <c r="I53" s="572"/>
      <c r="J53" s="570"/>
      <c r="K53" s="573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574"/>
      <c r="D54" s="575"/>
      <c r="E54" s="576"/>
      <c r="F54" s="577"/>
      <c r="G54" s="578"/>
      <c r="H54" s="579"/>
      <c r="I54" s="580"/>
      <c r="J54" s="578"/>
      <c r="K54" s="581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'07月現金入出金表'!G37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'08月現金入出金表'!G37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C718-9427-4B47-AD46-60A03EADE3A0}">
  <sheetPr codeName="Sheet31">
    <tabColor rgb="FFF2DEE3"/>
  </sheetPr>
  <dimension ref="A1:C125"/>
  <sheetViews>
    <sheetView workbookViewId="0">
      <selection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124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546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37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1000"/>
      <c r="B7" s="1001"/>
      <c r="C7" s="1002"/>
    </row>
    <row r="8" spans="1:3" ht="21" customHeight="1" x14ac:dyDescent="0.4">
      <c r="A8" s="1003"/>
      <c r="B8" s="1004"/>
      <c r="C8" s="1005"/>
    </row>
    <row r="9" spans="1:3" ht="21" customHeight="1" x14ac:dyDescent="0.4">
      <c r="A9" s="1003"/>
      <c r="B9" s="1004"/>
      <c r="C9" s="1005"/>
    </row>
    <row r="10" spans="1:3" ht="21" customHeight="1" x14ac:dyDescent="0.4">
      <c r="A10" s="1003"/>
      <c r="B10" s="1004"/>
      <c r="C10" s="1006"/>
    </row>
    <row r="11" spans="1:3" ht="21" customHeight="1" x14ac:dyDescent="0.4">
      <c r="A11" s="1003"/>
      <c r="B11" s="1004"/>
      <c r="C11" s="1006"/>
    </row>
    <row r="12" spans="1:3" ht="21" customHeight="1" x14ac:dyDescent="0.4">
      <c r="A12" s="1003"/>
      <c r="B12" s="1004"/>
      <c r="C12" s="1006"/>
    </row>
    <row r="13" spans="1:3" ht="21" customHeight="1" x14ac:dyDescent="0.4">
      <c r="A13" s="1007"/>
      <c r="B13" s="1008"/>
      <c r="C13" s="1009"/>
    </row>
    <row r="14" spans="1:3" ht="21" customHeight="1" x14ac:dyDescent="0.4">
      <c r="A14" s="132" t="s">
        <v>125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3" s="127" customFormat="1" ht="18" customHeight="1" x14ac:dyDescent="0.15">
      <c r="A17" s="937" t="str">
        <f>'03月カード利用明細表'!A17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1000"/>
      <c r="B19" s="1001"/>
      <c r="C19" s="1002"/>
    </row>
    <row r="20" spans="1:3" ht="21" customHeight="1" x14ac:dyDescent="0.4">
      <c r="A20" s="1003"/>
      <c r="B20" s="1004"/>
      <c r="C20" s="1005"/>
    </row>
    <row r="21" spans="1:3" ht="21" customHeight="1" x14ac:dyDescent="0.4">
      <c r="A21" s="1003"/>
      <c r="B21" s="1004"/>
      <c r="C21" s="1005"/>
    </row>
    <row r="22" spans="1:3" ht="21" customHeight="1" x14ac:dyDescent="0.4">
      <c r="A22" s="1003"/>
      <c r="B22" s="1004"/>
      <c r="C22" s="1006"/>
    </row>
    <row r="23" spans="1:3" ht="21" customHeight="1" x14ac:dyDescent="0.4">
      <c r="A23" s="1003"/>
      <c r="B23" s="1004"/>
      <c r="C23" s="1006"/>
    </row>
    <row r="24" spans="1:3" ht="21" customHeight="1" x14ac:dyDescent="0.4">
      <c r="A24" s="1003"/>
      <c r="B24" s="1004"/>
      <c r="C24" s="1006"/>
    </row>
    <row r="25" spans="1:3" ht="21" customHeight="1" x14ac:dyDescent="0.4">
      <c r="A25" s="1007"/>
      <c r="B25" s="1008"/>
      <c r="C25" s="1009"/>
    </row>
    <row r="26" spans="1:3" ht="21" customHeight="1" x14ac:dyDescent="0.4">
      <c r="A26" s="132" t="s">
        <v>125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3" s="127" customFormat="1" ht="18" customHeight="1" x14ac:dyDescent="0.15">
      <c r="A29" s="937" t="str">
        <f>'03月カード利用明細表'!A29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1000"/>
      <c r="B31" s="1001"/>
      <c r="C31" s="1002"/>
    </row>
    <row r="32" spans="1:3" ht="21" customHeight="1" x14ac:dyDescent="0.4">
      <c r="A32" s="1003"/>
      <c r="B32" s="1004"/>
      <c r="C32" s="1005"/>
    </row>
    <row r="33" spans="1:3" ht="21" customHeight="1" x14ac:dyDescent="0.4">
      <c r="A33" s="1003"/>
      <c r="B33" s="1004"/>
      <c r="C33" s="1005"/>
    </row>
    <row r="34" spans="1:3" ht="21" customHeight="1" x14ac:dyDescent="0.4">
      <c r="A34" s="1003"/>
      <c r="B34" s="1004"/>
      <c r="C34" s="1006"/>
    </row>
    <row r="35" spans="1:3" ht="21" customHeight="1" x14ac:dyDescent="0.4">
      <c r="A35" s="1003"/>
      <c r="B35" s="1004"/>
      <c r="C35" s="1006"/>
    </row>
    <row r="36" spans="1:3" ht="21" customHeight="1" x14ac:dyDescent="0.4">
      <c r="A36" s="1003"/>
      <c r="B36" s="1004"/>
      <c r="C36" s="1006"/>
    </row>
    <row r="37" spans="1:3" ht="21" customHeight="1" x14ac:dyDescent="0.4">
      <c r="A37" s="1007"/>
      <c r="B37" s="1008"/>
      <c r="C37" s="1009"/>
    </row>
    <row r="38" spans="1:3" ht="21" customHeight="1" x14ac:dyDescent="0.4">
      <c r="A38" s="132" t="s">
        <v>125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37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1000"/>
      <c r="B43" s="1001"/>
      <c r="C43" s="1002"/>
    </row>
    <row r="44" spans="1:3" ht="21" customHeight="1" x14ac:dyDescent="0.4">
      <c r="A44" s="1003"/>
      <c r="B44" s="1004"/>
      <c r="C44" s="1005"/>
    </row>
    <row r="45" spans="1:3" ht="21" customHeight="1" x14ac:dyDescent="0.4">
      <c r="A45" s="1003"/>
      <c r="B45" s="1004"/>
      <c r="C45" s="1005"/>
    </row>
    <row r="46" spans="1:3" ht="21" customHeight="1" x14ac:dyDescent="0.4">
      <c r="A46" s="1003"/>
      <c r="B46" s="1004"/>
      <c r="C46" s="1006"/>
    </row>
    <row r="47" spans="1:3" ht="21" customHeight="1" x14ac:dyDescent="0.4">
      <c r="A47" s="1003"/>
      <c r="B47" s="1004"/>
      <c r="C47" s="1006"/>
    </row>
    <row r="48" spans="1:3" ht="21" customHeight="1" x14ac:dyDescent="0.4">
      <c r="A48" s="1003"/>
      <c r="B48" s="1004"/>
      <c r="C48" s="1006"/>
    </row>
    <row r="49" spans="1:3" ht="21" customHeight="1" x14ac:dyDescent="0.4">
      <c r="A49" s="1007"/>
      <c r="B49" s="1008"/>
      <c r="C49" s="1009"/>
    </row>
    <row r="50" spans="1:3" ht="21" customHeight="1" x14ac:dyDescent="0.4">
      <c r="A50" s="132" t="s">
        <v>125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37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1000"/>
      <c r="B55" s="1001"/>
      <c r="C55" s="1002"/>
    </row>
    <row r="56" spans="1:3" ht="21" customHeight="1" x14ac:dyDescent="0.4">
      <c r="A56" s="1003"/>
      <c r="B56" s="1004"/>
      <c r="C56" s="1005"/>
    </row>
    <row r="57" spans="1:3" ht="21" customHeight="1" x14ac:dyDescent="0.4">
      <c r="A57" s="1003"/>
      <c r="B57" s="1004"/>
      <c r="C57" s="1005"/>
    </row>
    <row r="58" spans="1:3" ht="21" customHeight="1" x14ac:dyDescent="0.4">
      <c r="A58" s="1003"/>
      <c r="B58" s="1004"/>
      <c r="C58" s="1006"/>
    </row>
    <row r="59" spans="1:3" ht="21" customHeight="1" x14ac:dyDescent="0.4">
      <c r="A59" s="1003"/>
      <c r="B59" s="1004"/>
      <c r="C59" s="1006"/>
    </row>
    <row r="60" spans="1:3" ht="21" customHeight="1" x14ac:dyDescent="0.4">
      <c r="A60" s="1003"/>
      <c r="B60" s="1004"/>
      <c r="C60" s="1006"/>
    </row>
    <row r="61" spans="1:3" ht="21" customHeight="1" x14ac:dyDescent="0.4">
      <c r="A61" s="1007"/>
      <c r="B61" s="1008"/>
      <c r="C61" s="1009"/>
    </row>
    <row r="62" spans="1:3" ht="21" customHeight="1" x14ac:dyDescent="0.4">
      <c r="A62" s="132" t="s">
        <v>125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37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1000"/>
      <c r="B67" s="1001"/>
      <c r="C67" s="1002"/>
    </row>
    <row r="68" spans="1:3" ht="21" customHeight="1" x14ac:dyDescent="0.4">
      <c r="A68" s="1003"/>
      <c r="B68" s="1004"/>
      <c r="C68" s="1005"/>
    </row>
    <row r="69" spans="1:3" ht="21" customHeight="1" x14ac:dyDescent="0.4">
      <c r="A69" s="1003"/>
      <c r="B69" s="1004"/>
      <c r="C69" s="1005"/>
    </row>
    <row r="70" spans="1:3" ht="21" customHeight="1" x14ac:dyDescent="0.4">
      <c r="A70" s="1003"/>
      <c r="B70" s="1004"/>
      <c r="C70" s="1006"/>
    </row>
    <row r="71" spans="1:3" ht="21" customHeight="1" x14ac:dyDescent="0.4">
      <c r="A71" s="1003"/>
      <c r="B71" s="1004"/>
      <c r="C71" s="1006"/>
    </row>
    <row r="72" spans="1:3" ht="21" customHeight="1" x14ac:dyDescent="0.4">
      <c r="A72" s="1003"/>
      <c r="B72" s="1004"/>
      <c r="C72" s="1006"/>
    </row>
    <row r="73" spans="1:3" ht="21" customHeight="1" x14ac:dyDescent="0.4">
      <c r="A73" s="1007"/>
      <c r="B73" s="1008"/>
      <c r="C73" s="1009"/>
    </row>
    <row r="74" spans="1:3" ht="21" customHeight="1" x14ac:dyDescent="0.4">
      <c r="A74" s="132" t="s">
        <v>125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37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1000"/>
      <c r="B79" s="1001"/>
      <c r="C79" s="1002"/>
    </row>
    <row r="80" spans="1:3" ht="21" customHeight="1" x14ac:dyDescent="0.4">
      <c r="A80" s="1003"/>
      <c r="B80" s="1004"/>
      <c r="C80" s="1005"/>
    </row>
    <row r="81" spans="1:3" ht="21" customHeight="1" x14ac:dyDescent="0.4">
      <c r="A81" s="1003"/>
      <c r="B81" s="1004"/>
      <c r="C81" s="1005"/>
    </row>
    <row r="82" spans="1:3" ht="21" customHeight="1" x14ac:dyDescent="0.4">
      <c r="A82" s="1003"/>
      <c r="B82" s="1004"/>
      <c r="C82" s="1006"/>
    </row>
    <row r="83" spans="1:3" ht="21" customHeight="1" x14ac:dyDescent="0.4">
      <c r="A83" s="1003"/>
      <c r="B83" s="1004"/>
      <c r="C83" s="1006"/>
    </row>
    <row r="84" spans="1:3" ht="21" customHeight="1" x14ac:dyDescent="0.4">
      <c r="A84" s="1003"/>
      <c r="B84" s="1004"/>
      <c r="C84" s="1006"/>
    </row>
    <row r="85" spans="1:3" ht="21" customHeight="1" x14ac:dyDescent="0.4">
      <c r="A85" s="1007"/>
      <c r="B85" s="1008"/>
      <c r="C85" s="1009"/>
    </row>
    <row r="86" spans="1:3" ht="21" customHeight="1" x14ac:dyDescent="0.4">
      <c r="A86" s="132" t="s">
        <v>125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37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1000"/>
      <c r="B91" s="1001"/>
      <c r="C91" s="1002"/>
    </row>
    <row r="92" spans="1:3" ht="21" customHeight="1" x14ac:dyDescent="0.4">
      <c r="A92" s="1003"/>
      <c r="B92" s="1004"/>
      <c r="C92" s="1005"/>
    </row>
    <row r="93" spans="1:3" ht="21" customHeight="1" x14ac:dyDescent="0.4">
      <c r="A93" s="1003"/>
      <c r="B93" s="1004"/>
      <c r="C93" s="1005"/>
    </row>
    <row r="94" spans="1:3" ht="21" customHeight="1" x14ac:dyDescent="0.4">
      <c r="A94" s="1003"/>
      <c r="B94" s="1004"/>
      <c r="C94" s="1006"/>
    </row>
    <row r="95" spans="1:3" ht="21" customHeight="1" x14ac:dyDescent="0.4">
      <c r="A95" s="1003"/>
      <c r="B95" s="1004"/>
      <c r="C95" s="1006"/>
    </row>
    <row r="96" spans="1:3" ht="21" customHeight="1" x14ac:dyDescent="0.4">
      <c r="A96" s="1003"/>
      <c r="B96" s="1004"/>
      <c r="C96" s="1006"/>
    </row>
    <row r="97" spans="1:3" ht="21" customHeight="1" x14ac:dyDescent="0.4">
      <c r="A97" s="1007"/>
      <c r="B97" s="1008"/>
      <c r="C97" s="1009"/>
    </row>
    <row r="98" spans="1:3" ht="21" customHeight="1" x14ac:dyDescent="0.4">
      <c r="A98" s="132" t="s">
        <v>125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37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1000"/>
      <c r="B103" s="1001"/>
      <c r="C103" s="1002"/>
    </row>
    <row r="104" spans="1:3" ht="21" customHeight="1" x14ac:dyDescent="0.4">
      <c r="A104" s="1003"/>
      <c r="B104" s="1004"/>
      <c r="C104" s="1005"/>
    </row>
    <row r="105" spans="1:3" ht="21" customHeight="1" x14ac:dyDescent="0.4">
      <c r="A105" s="1003"/>
      <c r="B105" s="1004"/>
      <c r="C105" s="1005"/>
    </row>
    <row r="106" spans="1:3" ht="21" customHeight="1" x14ac:dyDescent="0.4">
      <c r="A106" s="1003"/>
      <c r="B106" s="1004"/>
      <c r="C106" s="1006"/>
    </row>
    <row r="107" spans="1:3" ht="21" customHeight="1" x14ac:dyDescent="0.4">
      <c r="A107" s="1003"/>
      <c r="B107" s="1004"/>
      <c r="C107" s="1006"/>
    </row>
    <row r="108" spans="1:3" ht="21" customHeight="1" x14ac:dyDescent="0.4">
      <c r="A108" s="1003"/>
      <c r="B108" s="1004"/>
      <c r="C108" s="1006"/>
    </row>
    <row r="109" spans="1:3" ht="21" customHeight="1" x14ac:dyDescent="0.4">
      <c r="A109" s="1007"/>
      <c r="B109" s="1008"/>
      <c r="C109" s="1009"/>
    </row>
    <row r="110" spans="1:3" ht="21" customHeight="1" x14ac:dyDescent="0.4">
      <c r="A110" s="132" t="s">
        <v>125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37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1000"/>
      <c r="B115" s="1001"/>
      <c r="C115" s="1002"/>
    </row>
    <row r="116" spans="1:3" ht="21" customHeight="1" x14ac:dyDescent="0.4">
      <c r="A116" s="1003"/>
      <c r="B116" s="1004"/>
      <c r="C116" s="1005"/>
    </row>
    <row r="117" spans="1:3" ht="21" customHeight="1" x14ac:dyDescent="0.4">
      <c r="A117" s="1003"/>
      <c r="B117" s="1004"/>
      <c r="C117" s="1005"/>
    </row>
    <row r="118" spans="1:3" ht="21" customHeight="1" x14ac:dyDescent="0.4">
      <c r="A118" s="1003"/>
      <c r="B118" s="1004"/>
      <c r="C118" s="1006"/>
    </row>
    <row r="119" spans="1:3" ht="21" customHeight="1" x14ac:dyDescent="0.4">
      <c r="A119" s="1003"/>
      <c r="B119" s="1004"/>
      <c r="C119" s="1006"/>
    </row>
    <row r="120" spans="1:3" ht="21" customHeight="1" x14ac:dyDescent="0.4">
      <c r="A120" s="1003"/>
      <c r="B120" s="1004"/>
      <c r="C120" s="1006"/>
    </row>
    <row r="121" spans="1:3" ht="21" customHeight="1" x14ac:dyDescent="0.4">
      <c r="A121" s="1007"/>
      <c r="B121" s="1008"/>
      <c r="C121" s="1009"/>
    </row>
    <row r="122" spans="1:3" ht="21" customHeight="1" x14ac:dyDescent="0.4">
      <c r="A122" s="132" t="s">
        <v>125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126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572E-4D13-4819-AB56-7607FC97D68C}">
  <sheetPr codeName="Sheet32">
    <tabColor rgb="FFF2DEE3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204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122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'07月現金入出金表'!G37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86">
        <v>44409</v>
      </c>
      <c r="B5" s="150" t="s">
        <v>99</v>
      </c>
      <c r="C5" s="605"/>
      <c r="D5" s="606"/>
      <c r="E5" s="607"/>
      <c r="F5" s="608"/>
      <c r="G5" s="602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44410</v>
      </c>
      <c r="B6" s="144" t="s">
        <v>103</v>
      </c>
      <c r="C6" s="609"/>
      <c r="D6" s="610"/>
      <c r="E6" s="611"/>
      <c r="F6" s="612"/>
      <c r="G6" s="603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3">
        <v>44411</v>
      </c>
      <c r="B7" s="144" t="s">
        <v>41</v>
      </c>
      <c r="C7" s="613"/>
      <c r="D7" s="610"/>
      <c r="E7" s="611"/>
      <c r="F7" s="612"/>
      <c r="G7" s="603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3">
        <v>44412</v>
      </c>
      <c r="B8" s="144" t="s">
        <v>42</v>
      </c>
      <c r="C8" s="609"/>
      <c r="D8" s="610"/>
      <c r="E8" s="611"/>
      <c r="F8" s="612"/>
      <c r="G8" s="603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44413</v>
      </c>
      <c r="B9" s="144" t="s">
        <v>43</v>
      </c>
      <c r="C9" s="609"/>
      <c r="D9" s="610"/>
      <c r="E9" s="611"/>
      <c r="F9" s="612"/>
      <c r="G9" s="603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44414</v>
      </c>
      <c r="B10" s="144" t="s">
        <v>44</v>
      </c>
      <c r="C10" s="609"/>
      <c r="D10" s="610"/>
      <c r="E10" s="611"/>
      <c r="F10" s="612"/>
      <c r="G10" s="603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44415</v>
      </c>
      <c r="B11" s="144" t="s">
        <v>45</v>
      </c>
      <c r="C11" s="613"/>
      <c r="D11" s="610"/>
      <c r="E11" s="611"/>
      <c r="F11" s="612"/>
      <c r="G11" s="603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86">
        <v>44416</v>
      </c>
      <c r="B12" s="150" t="s">
        <v>46</v>
      </c>
      <c r="C12" s="609"/>
      <c r="D12" s="610"/>
      <c r="E12" s="611"/>
      <c r="F12" s="612"/>
      <c r="G12" s="603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44417</v>
      </c>
      <c r="B13" s="144" t="s">
        <v>47</v>
      </c>
      <c r="C13" s="609"/>
      <c r="D13" s="610"/>
      <c r="E13" s="611"/>
      <c r="F13" s="612"/>
      <c r="G13" s="603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44418</v>
      </c>
      <c r="B14" s="144" t="s">
        <v>41</v>
      </c>
      <c r="C14" s="609"/>
      <c r="D14" s="610"/>
      <c r="E14" s="611"/>
      <c r="F14" s="612"/>
      <c r="G14" s="603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6">
        <v>44419</v>
      </c>
      <c r="B15" s="150" t="s">
        <v>42</v>
      </c>
      <c r="C15" s="609" t="s">
        <v>123</v>
      </c>
      <c r="D15" s="610"/>
      <c r="E15" s="611"/>
      <c r="F15" s="612"/>
      <c r="G15" s="603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44420</v>
      </c>
      <c r="B16" s="144" t="s">
        <v>43</v>
      </c>
      <c r="C16" s="613"/>
      <c r="D16" s="610"/>
      <c r="E16" s="611"/>
      <c r="F16" s="612"/>
      <c r="G16" s="603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44421</v>
      </c>
      <c r="B17" s="144" t="s">
        <v>44</v>
      </c>
      <c r="C17" s="609"/>
      <c r="D17" s="610"/>
      <c r="E17" s="611"/>
      <c r="F17" s="612"/>
      <c r="G17" s="603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44422</v>
      </c>
      <c r="B18" s="144" t="s">
        <v>45</v>
      </c>
      <c r="C18" s="609"/>
      <c r="D18" s="610"/>
      <c r="E18" s="611"/>
      <c r="F18" s="612"/>
      <c r="G18" s="603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86">
        <v>44423</v>
      </c>
      <c r="B19" s="150" t="s">
        <v>46</v>
      </c>
      <c r="C19" s="609"/>
      <c r="D19" s="610"/>
      <c r="E19" s="611"/>
      <c r="F19" s="612"/>
      <c r="G19" s="603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44424</v>
      </c>
      <c r="B20" s="144" t="s">
        <v>47</v>
      </c>
      <c r="C20" s="609"/>
      <c r="D20" s="610"/>
      <c r="E20" s="611"/>
      <c r="F20" s="612"/>
      <c r="G20" s="603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44425</v>
      </c>
      <c r="B21" s="144" t="s">
        <v>41</v>
      </c>
      <c r="C21" s="609"/>
      <c r="D21" s="610"/>
      <c r="E21" s="611"/>
      <c r="F21" s="612"/>
      <c r="G21" s="603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44426</v>
      </c>
      <c r="B22" s="144" t="s">
        <v>42</v>
      </c>
      <c r="C22" s="609"/>
      <c r="D22" s="610"/>
      <c r="E22" s="611"/>
      <c r="F22" s="612"/>
      <c r="G22" s="603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44427</v>
      </c>
      <c r="B23" s="144" t="s">
        <v>43</v>
      </c>
      <c r="C23" s="609"/>
      <c r="D23" s="610"/>
      <c r="E23" s="611"/>
      <c r="F23" s="612"/>
      <c r="G23" s="603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44428</v>
      </c>
      <c r="B24" s="144" t="s">
        <v>44</v>
      </c>
      <c r="C24" s="614"/>
      <c r="D24" s="610"/>
      <c r="E24" s="611"/>
      <c r="F24" s="612"/>
      <c r="G24" s="603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44429</v>
      </c>
      <c r="B25" s="144" t="s">
        <v>45</v>
      </c>
      <c r="C25" s="609"/>
      <c r="D25" s="610"/>
      <c r="E25" s="611"/>
      <c r="F25" s="612"/>
      <c r="G25" s="603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86">
        <v>44430</v>
      </c>
      <c r="B26" s="150" t="s">
        <v>46</v>
      </c>
      <c r="C26" s="609"/>
      <c r="D26" s="610"/>
      <c r="E26" s="611"/>
      <c r="F26" s="612"/>
      <c r="G26" s="603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44431</v>
      </c>
      <c r="B27" s="144" t="s">
        <v>47</v>
      </c>
      <c r="C27" s="609"/>
      <c r="D27" s="610"/>
      <c r="E27" s="611"/>
      <c r="F27" s="612"/>
      <c r="G27" s="603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44432</v>
      </c>
      <c r="B28" s="144" t="s">
        <v>41</v>
      </c>
      <c r="C28" s="609"/>
      <c r="D28" s="610"/>
      <c r="E28" s="611"/>
      <c r="F28" s="612"/>
      <c r="G28" s="603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44433</v>
      </c>
      <c r="B29" s="144" t="s">
        <v>42</v>
      </c>
      <c r="C29" s="609"/>
      <c r="D29" s="610"/>
      <c r="E29" s="611"/>
      <c r="F29" s="612"/>
      <c r="G29" s="603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44434</v>
      </c>
      <c r="B30" s="144" t="s">
        <v>43</v>
      </c>
      <c r="C30" s="609"/>
      <c r="D30" s="610"/>
      <c r="E30" s="611"/>
      <c r="F30" s="612"/>
      <c r="G30" s="603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44435</v>
      </c>
      <c r="B31" s="144" t="s">
        <v>44</v>
      </c>
      <c r="C31" s="609"/>
      <c r="D31" s="610"/>
      <c r="E31" s="611"/>
      <c r="F31" s="612"/>
      <c r="G31" s="603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44436</v>
      </c>
      <c r="B32" s="144" t="s">
        <v>45</v>
      </c>
      <c r="C32" s="609"/>
      <c r="D32" s="610"/>
      <c r="E32" s="611"/>
      <c r="F32" s="612"/>
      <c r="G32" s="603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86">
        <v>44437</v>
      </c>
      <c r="B33" s="150" t="s">
        <v>46</v>
      </c>
      <c r="C33" s="609"/>
      <c r="D33" s="610"/>
      <c r="E33" s="611"/>
      <c r="F33" s="612"/>
      <c r="G33" s="603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44438</v>
      </c>
      <c r="B34" s="144" t="s">
        <v>47</v>
      </c>
      <c r="C34" s="609"/>
      <c r="D34" s="610"/>
      <c r="E34" s="611"/>
      <c r="F34" s="612"/>
      <c r="G34" s="603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>
        <v>44439</v>
      </c>
      <c r="B35" s="153" t="s">
        <v>61</v>
      </c>
      <c r="C35" s="615"/>
      <c r="D35" s="616"/>
      <c r="E35" s="617"/>
      <c r="F35" s="618"/>
      <c r="G35" s="60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56C7-308E-463E-AC69-63DA79115553}">
  <sheetPr codeName="Sheet33">
    <tabColor rgb="FFF7EEE5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137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130</v>
      </c>
      <c r="B3" s="619"/>
      <c r="C3" s="619"/>
      <c r="D3" s="619"/>
      <c r="E3" s="619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'08月統合家計簿'!A7</f>
        <v>○○銀行　１</v>
      </c>
      <c r="B7" s="1059"/>
      <c r="C7" s="349">
        <f>'08月統合家計簿'!G7</f>
        <v>0</v>
      </c>
      <c r="D7" s="168">
        <f>'09月銀行口座入出金表'!A7-'09月銀行口座入出金表'!C5</f>
        <v>0</v>
      </c>
      <c r="E7" s="164">
        <f>'09月銀行口座入出金表'!F5+'09月銀行口座入出金表'!F6+'09月銀行口座入出金表'!F7+'09月銀行口座入出金表'!F8+'09月銀行口座入出金表'!F9</f>
        <v>0</v>
      </c>
      <c r="F7" s="165">
        <f>'09月銀行口座入出金表'!I5+'09月銀行口座入出金表'!I6+'09月銀行口座入出金表'!I7+'09月銀行口座入出金表'!I8+'09月銀行口座入出金表'!I9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'08月統合家計簿'!A8</f>
        <v>○○銀行　２</v>
      </c>
      <c r="B8" s="1060"/>
      <c r="C8" s="350">
        <f>'08月統合家計簿'!G8</f>
        <v>0</v>
      </c>
      <c r="D8" s="168">
        <f>'09月銀行口座入出金表'!A12-'09月銀行口座入出金表'!C10</f>
        <v>0</v>
      </c>
      <c r="E8" s="173">
        <f>'09月銀行口座入出金表'!F10+'09月銀行口座入出金表'!F11+'09月銀行口座入出金表'!F12+'09月銀行口座入出金表'!F13+'09月銀行口座入出金表'!F14</f>
        <v>0</v>
      </c>
      <c r="F8" s="174">
        <f>'09月銀行口座入出金表'!I10+'09月銀行口座入出金表'!I11+'09月銀行口座入出金表'!I12+'09月銀行口座入出金表'!I13+'09月銀行口座入出金表'!I14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'08月統合家計簿'!A9</f>
        <v>○○銀行　３</v>
      </c>
      <c r="B9" s="1060"/>
      <c r="C9" s="350">
        <f>'08月統合家計簿'!G9</f>
        <v>0</v>
      </c>
      <c r="D9" s="168">
        <f>'09月銀行口座入出金表'!A17-'09月銀行口座入出金表'!C15</f>
        <v>0</v>
      </c>
      <c r="E9" s="173">
        <f>'09月銀行口座入出金表'!F15+'09月銀行口座入出金表'!F16+'09月銀行口座入出金表'!F17+'09月銀行口座入出金表'!F18+'09月銀行口座入出金表'!F19</f>
        <v>0</v>
      </c>
      <c r="F9" s="174">
        <f>'09月銀行口座入出金表'!I15+'09月銀行口座入出金表'!I16+'09月銀行口座入出金表'!I17+'09月銀行口座入出金表'!I18+'09月銀行口座入出金表'!I19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'08月統合家計簿'!A10</f>
        <v>○○銀行　４</v>
      </c>
      <c r="B10" s="1060"/>
      <c r="C10" s="350">
        <f>'08月統合家計簿'!G10</f>
        <v>0</v>
      </c>
      <c r="D10" s="168">
        <f>'09月銀行口座入出金表'!A22-'09月銀行口座入出金表'!C20</f>
        <v>0</v>
      </c>
      <c r="E10" s="173">
        <f>'09月銀行口座入出金表'!F20+'09月銀行口座入出金表'!F21+'09月銀行口座入出金表'!F22+'09月銀行口座入出金表'!F23+'09月銀行口座入出金表'!F24</f>
        <v>0</v>
      </c>
      <c r="F10" s="174">
        <f>'09月銀行口座入出金表'!I20+'09月銀行口座入出金表'!I21+'09月銀行口座入出金表'!I22+'09月銀行口座入出金表'!I23+'09月銀行口座入出金表'!I24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'08月統合家計簿'!A11</f>
        <v>○○銀行　５</v>
      </c>
      <c r="B11" s="1060"/>
      <c r="C11" s="350">
        <f>'08月統合家計簿'!G11</f>
        <v>0</v>
      </c>
      <c r="D11" s="168">
        <f>'09月銀行口座入出金表'!A27-'09月銀行口座入出金表'!C25</f>
        <v>0</v>
      </c>
      <c r="E11" s="175">
        <f>'09月銀行口座入出金表'!F25+'09月銀行口座入出金表'!F26+'09月銀行口座入出金表'!F27+'09月銀行口座入出金表'!F28+'09月銀行口座入出金表'!F29</f>
        <v>0</v>
      </c>
      <c r="F11" s="174">
        <f>'09月銀行口座入出金表'!I25+'09月銀行口座入出金表'!I26+'09月銀行口座入出金表'!I27+'09月銀行口座入出金表'!I28+'09月銀行口座入出金表'!I29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'08月統合家計簿'!A12</f>
        <v>○○銀行　６</v>
      </c>
      <c r="B12" s="1060"/>
      <c r="C12" s="350">
        <f>'08月統合家計簿'!G12</f>
        <v>0</v>
      </c>
      <c r="D12" s="168">
        <f>'09月銀行口座入出金表'!A32-'09月銀行口座入出金表'!C30</f>
        <v>0</v>
      </c>
      <c r="E12" s="175">
        <f>'09月銀行口座入出金表'!F30+'09月銀行口座入出金表'!F31+'09月銀行口座入出金表'!F32+'09月銀行口座入出金表'!F33+'09月銀行口座入出金表'!F34</f>
        <v>0</v>
      </c>
      <c r="F12" s="174">
        <f>'09月銀行口座入出金表'!I30+'09月銀行口座入出金表'!I31+'09月銀行口座入出金表'!I32+'09月銀行口座入出金表'!I33+'09月銀行口座入出金表'!I34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'08月統合家計簿'!A13</f>
        <v>○○銀行　７</v>
      </c>
      <c r="B13" s="1060"/>
      <c r="C13" s="350">
        <f>'08月統合家計簿'!G13</f>
        <v>0</v>
      </c>
      <c r="D13" s="168">
        <f>'09月銀行口座入出金表'!A37-'09月銀行口座入出金表'!C35</f>
        <v>0</v>
      </c>
      <c r="E13" s="175">
        <f>'09月銀行口座入出金表'!F35+'09月銀行口座入出金表'!F36+'09月銀行口座入出金表'!F37+'09月銀行口座入出金表'!F38+'09月銀行口座入出金表'!F39</f>
        <v>0</v>
      </c>
      <c r="F13" s="174">
        <f>'09月銀行口座入出金表'!I35+'09月銀行口座入出金表'!I36+'09月銀行口座入出金表'!I37+'09月銀行口座入出金表'!I38+'09月銀行口座入出金表'!I39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'08月統合家計簿'!A14</f>
        <v>○○銀行　８</v>
      </c>
      <c r="B14" s="1060"/>
      <c r="C14" s="350">
        <f>'08月統合家計簿'!G14</f>
        <v>0</v>
      </c>
      <c r="D14" s="168">
        <f>'09月銀行口座入出金表'!A42-'09月銀行口座入出金表'!C40</f>
        <v>0</v>
      </c>
      <c r="E14" s="175">
        <f>'09月銀行口座入出金表'!F40+'09月銀行口座入出金表'!F41+'09月銀行口座入出金表'!F42+'09月銀行口座入出金表'!F43+'09月銀行口座入出金表'!F44</f>
        <v>0</v>
      </c>
      <c r="F14" s="174">
        <f>'09月銀行口座入出金表'!I40+'09月銀行口座入出金表'!I41+'09月銀行口座入出金表'!I42+'09月銀行口座入出金表'!I43+'09月銀行口座入出金表'!I44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'08月統合家計簿'!A15</f>
        <v>○○銀行　９</v>
      </c>
      <c r="B15" s="1060"/>
      <c r="C15" s="350">
        <f>'08月統合家計簿'!G15</f>
        <v>0</v>
      </c>
      <c r="D15" s="168">
        <f>'09月銀行口座入出金表'!A47-'09月銀行口座入出金表'!C45</f>
        <v>0</v>
      </c>
      <c r="E15" s="175">
        <f>'09月銀行口座入出金表'!F45+'09月銀行口座入出金表'!F46+'09月銀行口座入出金表'!F47+'09月銀行口座入出金表'!F48+'09月銀行口座入出金表'!F49</f>
        <v>0</v>
      </c>
      <c r="F15" s="174">
        <f>'09月銀行口座入出金表'!I45+'09月銀行口座入出金表'!I46+'09月銀行口座入出金表'!I47+'09月銀行口座入出金表'!I48+'09月銀行口座入出金表'!I49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'08月統合家計簿'!A16</f>
        <v>○○銀行　１０</v>
      </c>
      <c r="B16" s="1061"/>
      <c r="C16" s="351">
        <f>'08月統合家計簿'!G16</f>
        <v>0</v>
      </c>
      <c r="D16" s="170">
        <f>'09月銀行口座入出金表'!A52-'09月銀行口座入出金表'!C50</f>
        <v>0</v>
      </c>
      <c r="E16" s="176">
        <f>'09月銀行口座入出金表'!F50+'09月銀行口座入出金表'!F51+'09月銀行口座入出金表'!F52+'09月銀行口座入出金表'!F53+'09月銀行口座入出金表'!F54</f>
        <v>0</v>
      </c>
      <c r="F16" s="196">
        <f>'09月銀行口座入出金表'!I50+'09月銀行口座入出金表'!I51+'09月銀行口座入出金表'!I52+'09月銀行口座入出金表'!I53+'09月銀行口座入出金表'!I54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'08月現金入出金表'!G37</f>
        <v>0</v>
      </c>
      <c r="D17" s="178"/>
      <c r="E17" s="179">
        <f>'09月現金収支表'!D36</f>
        <v>0</v>
      </c>
      <c r="F17" s="180">
        <f>'09月現金収支表'!F37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96" t="s">
        <v>147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620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138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666" t="str">
        <f>'08月統合家計簿'!A24</f>
        <v>年内の入金予定項目明細を記してください</v>
      </c>
      <c r="B24" s="666"/>
      <c r="C24" s="666"/>
      <c r="D24" s="667"/>
      <c r="E24" s="668">
        <v>0</v>
      </c>
      <c r="F24" s="222">
        <f>E24*12</f>
        <v>0</v>
      </c>
      <c r="G24" s="224">
        <f>E24*4</f>
        <v>0</v>
      </c>
    </row>
    <row r="25" spans="1:8" ht="21" customHeight="1" x14ac:dyDescent="0.15">
      <c r="A25" s="666" t="str">
        <f>'08月統合家計簿'!A25</f>
        <v>年内の入金予定項目明細を記してください</v>
      </c>
      <c r="B25" s="666"/>
      <c r="C25" s="666"/>
      <c r="D25" s="667"/>
      <c r="E25" s="668">
        <v>0</v>
      </c>
      <c r="F25" s="223">
        <f>E25*12</f>
        <v>0</v>
      </c>
      <c r="G25" s="225">
        <f>E25*4</f>
        <v>0</v>
      </c>
    </row>
    <row r="26" spans="1:8" ht="21" customHeight="1" x14ac:dyDescent="0.15">
      <c r="A26" s="666" t="str">
        <f>'08月統合家計簿'!A26</f>
        <v>年内の入金予定項目明細を記してください</v>
      </c>
      <c r="B26" s="666"/>
      <c r="C26" s="666"/>
      <c r="D26" s="667"/>
      <c r="E26" s="668">
        <v>0</v>
      </c>
      <c r="F26" s="223">
        <f t="shared" ref="F26:F33" si="1">E26*12</f>
        <v>0</v>
      </c>
      <c r="G26" s="225">
        <f>E26*4</f>
        <v>0</v>
      </c>
    </row>
    <row r="27" spans="1:8" ht="21" customHeight="1" x14ac:dyDescent="0.15">
      <c r="A27" s="666" t="str">
        <f>'08月統合家計簿'!A27</f>
        <v>年内の入金予定項目明細を記してください</v>
      </c>
      <c r="B27" s="666"/>
      <c r="C27" s="666"/>
      <c r="D27" s="667"/>
      <c r="E27" s="668">
        <v>0</v>
      </c>
      <c r="F27" s="223">
        <f t="shared" si="1"/>
        <v>0</v>
      </c>
      <c r="G27" s="225">
        <f>E27*4</f>
        <v>0</v>
      </c>
    </row>
    <row r="28" spans="1:8" ht="21" customHeight="1" x14ac:dyDescent="0.15">
      <c r="A28" s="666" t="str">
        <f>'08月統合家計簿'!A28</f>
        <v>年内の入金予定項目明細を記してください</v>
      </c>
      <c r="B28" s="666"/>
      <c r="C28" s="666"/>
      <c r="D28" s="667"/>
      <c r="E28" s="668">
        <v>0</v>
      </c>
      <c r="F28" s="223">
        <f t="shared" si="1"/>
        <v>0</v>
      </c>
      <c r="G28" s="225">
        <f t="shared" ref="G28:G33" si="2">E28*4</f>
        <v>0</v>
      </c>
    </row>
    <row r="29" spans="1:8" ht="21" customHeight="1" x14ac:dyDescent="0.15">
      <c r="A29" s="666" t="str">
        <f>'08月統合家計簿'!A29</f>
        <v>年内の入金予定項目明細を記してください</v>
      </c>
      <c r="B29" s="666"/>
      <c r="C29" s="666"/>
      <c r="D29" s="667"/>
      <c r="E29" s="668">
        <v>0</v>
      </c>
      <c r="F29" s="223">
        <f t="shared" si="1"/>
        <v>0</v>
      </c>
      <c r="G29" s="225">
        <f t="shared" si="2"/>
        <v>0</v>
      </c>
    </row>
    <row r="30" spans="1:8" ht="21" customHeight="1" x14ac:dyDescent="0.15">
      <c r="A30" s="666" t="str">
        <f>'08月統合家計簿'!A30</f>
        <v>年内の入金予定項目明細を記してください</v>
      </c>
      <c r="B30" s="669"/>
      <c r="C30" s="669"/>
      <c r="D30" s="670"/>
      <c r="E30" s="668">
        <v>0</v>
      </c>
      <c r="F30" s="223">
        <f t="shared" si="1"/>
        <v>0</v>
      </c>
      <c r="G30" s="225">
        <f t="shared" si="2"/>
        <v>0</v>
      </c>
    </row>
    <row r="31" spans="1:8" ht="21" customHeight="1" x14ac:dyDescent="0.15">
      <c r="A31" s="666" t="str">
        <f>'08月統合家計簿'!A31</f>
        <v>年内の入金予定項目明細を記してください</v>
      </c>
      <c r="B31" s="669"/>
      <c r="C31" s="669"/>
      <c r="D31" s="670"/>
      <c r="E31" s="668">
        <v>0</v>
      </c>
      <c r="F31" s="223">
        <f t="shared" si="1"/>
        <v>0</v>
      </c>
      <c r="G31" s="225">
        <f t="shared" si="2"/>
        <v>0</v>
      </c>
    </row>
    <row r="32" spans="1:8" ht="21" customHeight="1" x14ac:dyDescent="0.15">
      <c r="A32" s="666" t="str">
        <f>'08月統合家計簿'!A32</f>
        <v>年内の入金予定項目明細を記してください</v>
      </c>
      <c r="B32" s="669"/>
      <c r="C32" s="669"/>
      <c r="D32" s="670"/>
      <c r="E32" s="668">
        <v>0</v>
      </c>
      <c r="F32" s="223">
        <f t="shared" si="1"/>
        <v>0</v>
      </c>
      <c r="G32" s="225">
        <f t="shared" si="2"/>
        <v>0</v>
      </c>
    </row>
    <row r="33" spans="1:8" ht="21" customHeight="1" thickBot="1" x14ac:dyDescent="0.2">
      <c r="A33" s="666" t="str">
        <f>'08月統合家計簿'!A33</f>
        <v>年内の入金予定項目明細を記してください</v>
      </c>
      <c r="B33" s="671"/>
      <c r="C33" s="671"/>
      <c r="D33" s="672"/>
      <c r="E33" s="673">
        <v>0</v>
      </c>
      <c r="F33" s="223">
        <f t="shared" si="1"/>
        <v>0</v>
      </c>
      <c r="G33" s="294">
        <f t="shared" si="2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139</v>
      </c>
      <c r="H37" s="192"/>
    </row>
    <row r="38" spans="1:8" ht="21" customHeight="1" x14ac:dyDescent="0.15">
      <c r="A38" s="666" t="str">
        <f>'08月統合家計簿'!A38</f>
        <v>年内の出金予定項目明細を記してください</v>
      </c>
      <c r="B38" s="674"/>
      <c r="C38" s="674"/>
      <c r="D38" s="675"/>
      <c r="E38" s="676">
        <v>0</v>
      </c>
      <c r="F38" s="222">
        <f>E38*12</f>
        <v>0</v>
      </c>
      <c r="G38" s="224">
        <f>E38*4</f>
        <v>0</v>
      </c>
    </row>
    <row r="39" spans="1:8" ht="21" customHeight="1" x14ac:dyDescent="0.15">
      <c r="A39" s="666" t="str">
        <f>'08月統合家計簿'!A39</f>
        <v>年内の出金予定項目明細を記してください</v>
      </c>
      <c r="B39" s="666"/>
      <c r="C39" s="666"/>
      <c r="D39" s="667"/>
      <c r="E39" s="677">
        <v>0</v>
      </c>
      <c r="F39" s="223">
        <f t="shared" ref="F39:F57" si="3">E39*12</f>
        <v>0</v>
      </c>
      <c r="G39" s="225">
        <f>E39*4</f>
        <v>0</v>
      </c>
    </row>
    <row r="40" spans="1:8" ht="21" customHeight="1" x14ac:dyDescent="0.15">
      <c r="A40" s="666" t="str">
        <f>'08月統合家計簿'!A40</f>
        <v>年内の出金予定項目明細を記してください</v>
      </c>
      <c r="B40" s="666"/>
      <c r="C40" s="666"/>
      <c r="D40" s="667"/>
      <c r="E40" s="677">
        <v>0</v>
      </c>
      <c r="F40" s="223">
        <f>E40*12</f>
        <v>0</v>
      </c>
      <c r="G40" s="225">
        <f>E40*4</f>
        <v>0</v>
      </c>
    </row>
    <row r="41" spans="1:8" ht="21" customHeight="1" x14ac:dyDescent="0.15">
      <c r="A41" s="666" t="str">
        <f>'08月統合家計簿'!A41</f>
        <v>年内の出金予定項目明細を記してください</v>
      </c>
      <c r="B41" s="666"/>
      <c r="C41" s="666"/>
      <c r="D41" s="667"/>
      <c r="E41" s="677">
        <v>0</v>
      </c>
      <c r="F41" s="223">
        <f t="shared" si="3"/>
        <v>0</v>
      </c>
      <c r="G41" s="225">
        <f t="shared" ref="G41:G57" si="4">E41*4</f>
        <v>0</v>
      </c>
    </row>
    <row r="42" spans="1:8" ht="21" customHeight="1" x14ac:dyDescent="0.15">
      <c r="A42" s="666" t="str">
        <f>'08月統合家計簿'!A42</f>
        <v>年内の出金予定項目明細を記してください</v>
      </c>
      <c r="B42" s="669"/>
      <c r="C42" s="669"/>
      <c r="D42" s="670"/>
      <c r="E42" s="678"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666" t="str">
        <f>'08月統合家計簿'!A43</f>
        <v>年内の出金予定項目明細を記してください</v>
      </c>
      <c r="B43" s="669"/>
      <c r="C43" s="669"/>
      <c r="D43" s="670"/>
      <c r="E43" s="678"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666" t="str">
        <f>'08月統合家計簿'!A44</f>
        <v>年内の出金予定項目明細を記してください</v>
      </c>
      <c r="B44" s="669"/>
      <c r="C44" s="669"/>
      <c r="D44" s="670"/>
      <c r="E44" s="679"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666" t="str">
        <f>'08月統合家計簿'!A45</f>
        <v>年内の出金予定項目明細を記してください</v>
      </c>
      <c r="B45" s="669"/>
      <c r="C45" s="669"/>
      <c r="D45" s="670"/>
      <c r="E45" s="679"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666" t="str">
        <f>'08月統合家計簿'!A46</f>
        <v>年内の出金予定項目明細を記してください</v>
      </c>
      <c r="B46" s="669"/>
      <c r="C46" s="669"/>
      <c r="D46" s="669"/>
      <c r="E46" s="680"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666" t="str">
        <f>'08月統合家計簿'!A47</f>
        <v>年内の出金予定項目明細を記してください</v>
      </c>
      <c r="B47" s="669"/>
      <c r="C47" s="669"/>
      <c r="D47" s="669"/>
      <c r="E47" s="681"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666" t="str">
        <f>'08月統合家計簿'!A48</f>
        <v>年内の出金予定項目明細を記してください</v>
      </c>
      <c r="B48" s="669"/>
      <c r="C48" s="669"/>
      <c r="D48" s="669"/>
      <c r="E48" s="681"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666" t="str">
        <f>'08月統合家計簿'!A49</f>
        <v>年内の出金予定項目明細を記してください</v>
      </c>
      <c r="B49" s="669"/>
      <c r="C49" s="669"/>
      <c r="D49" s="669"/>
      <c r="E49" s="680"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666" t="str">
        <f>'08月統合家計簿'!A50</f>
        <v>年内の出金予定項目明細を記してください</v>
      </c>
      <c r="B50" s="669"/>
      <c r="C50" s="669"/>
      <c r="D50" s="669"/>
      <c r="E50" s="681"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666" t="str">
        <f>'08月統合家計簿'!A51</f>
        <v>年内の出金予定項目明細を記してください</v>
      </c>
      <c r="B51" s="669"/>
      <c r="C51" s="669"/>
      <c r="D51" s="669"/>
      <c r="E51" s="681"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666" t="str">
        <f>'08月統合家計簿'!A52</f>
        <v>年内の出金予定項目明細を記してください</v>
      </c>
      <c r="B52" s="669"/>
      <c r="C52" s="669"/>
      <c r="D52" s="669"/>
      <c r="E52" s="681"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666" t="str">
        <f>'08月統合家計簿'!A53</f>
        <v>年内の出金予定項目明細を記してください</v>
      </c>
      <c r="B53" s="669"/>
      <c r="C53" s="669"/>
      <c r="D53" s="669"/>
      <c r="E53" s="681"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666" t="str">
        <f>'08月統合家計簿'!A54</f>
        <v>年内の出金予定項目明細を記してください</v>
      </c>
      <c r="B54" s="669"/>
      <c r="C54" s="669"/>
      <c r="D54" s="670"/>
      <c r="E54" s="680"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666" t="str">
        <f>'08月統合家計簿'!A55</f>
        <v>年内の出金予定項目明細を記してください</v>
      </c>
      <c r="B55" s="669"/>
      <c r="C55" s="669"/>
      <c r="D55" s="670"/>
      <c r="E55" s="681"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666" t="str">
        <f>'08月統合家計簿'!A56</f>
        <v>年内の出金予定項目明細を記してください</v>
      </c>
      <c r="B56" s="669"/>
      <c r="C56" s="669"/>
      <c r="D56" s="670"/>
      <c r="E56" s="680"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666" t="str">
        <f>'08月統合家計簿'!A57</f>
        <v>年内の出金予定項目明細を記してください</v>
      </c>
      <c r="B57" s="682"/>
      <c r="C57" s="682"/>
      <c r="D57" s="683"/>
      <c r="E57" s="684">
        <v>0</v>
      </c>
      <c r="F57" s="227">
        <f t="shared" si="3"/>
        <v>0</v>
      </c>
      <c r="G57" s="294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4D93F-0CC8-4AC2-9B76-F95464363BE7}">
  <sheetPr codeName="Sheet34">
    <tabColor rgb="FFF7EEE5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245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130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'09月統合家計簿'!A7</f>
        <v>○○銀行　１</v>
      </c>
      <c r="B5" s="182">
        <f>'08月銀行口座入出金表'!L5</f>
        <v>0</v>
      </c>
      <c r="C5" s="57">
        <f>'09月カード利用明細表'!B14</f>
        <v>0</v>
      </c>
      <c r="D5" s="891" t="s">
        <v>50</v>
      </c>
      <c r="E5" s="632"/>
      <c r="F5" s="648"/>
      <c r="G5" s="663"/>
      <c r="H5" s="654"/>
      <c r="I5" s="664"/>
      <c r="J5" s="663"/>
      <c r="K5" s="66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657"/>
      <c r="D6" s="631"/>
      <c r="E6" s="658"/>
      <c r="F6" s="633"/>
      <c r="G6" s="659"/>
      <c r="H6" s="635"/>
      <c r="I6" s="636"/>
      <c r="J6" s="634"/>
      <c r="K6" s="637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630"/>
      <c r="D7" s="631"/>
      <c r="E7" s="632"/>
      <c r="F7" s="633"/>
      <c r="G7" s="634"/>
      <c r="H7" s="635"/>
      <c r="I7" s="636"/>
      <c r="J7" s="634"/>
      <c r="K7" s="637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630"/>
      <c r="D8" s="653"/>
      <c r="E8" s="632"/>
      <c r="F8" s="633"/>
      <c r="G8" s="634"/>
      <c r="H8" s="635"/>
      <c r="I8" s="636"/>
      <c r="J8" s="634"/>
      <c r="K8" s="637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660"/>
      <c r="D9" s="661"/>
      <c r="E9" s="662"/>
      <c r="F9" s="641"/>
      <c r="G9" s="642"/>
      <c r="H9" s="643"/>
      <c r="I9" s="644"/>
      <c r="J9" s="642"/>
      <c r="K9" s="64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'09月統合家計簿'!A8</f>
        <v>○○銀行　２</v>
      </c>
      <c r="B10" s="220">
        <f>'08月銀行口座入出金表'!L10</f>
        <v>0</v>
      </c>
      <c r="C10" s="69">
        <f>'09月カード利用明細表'!B26</f>
        <v>0</v>
      </c>
      <c r="D10" s="646" t="s">
        <v>51</v>
      </c>
      <c r="E10" s="647"/>
      <c r="F10" s="648"/>
      <c r="G10" s="649"/>
      <c r="H10" s="635"/>
      <c r="I10" s="650"/>
      <c r="J10" s="649"/>
      <c r="K10" s="651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630"/>
      <c r="D11" s="631"/>
      <c r="E11" s="632"/>
      <c r="F11" s="633"/>
      <c r="G11" s="634"/>
      <c r="H11" s="635"/>
      <c r="I11" s="636"/>
      <c r="J11" s="634"/>
      <c r="K11" s="637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630"/>
      <c r="D12" s="631"/>
      <c r="E12" s="632"/>
      <c r="F12" s="633"/>
      <c r="G12" s="634"/>
      <c r="H12" s="635"/>
      <c r="I12" s="636"/>
      <c r="J12" s="634"/>
      <c r="K12" s="637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630"/>
      <c r="D13" s="653"/>
      <c r="E13" s="632"/>
      <c r="F13" s="633"/>
      <c r="G13" s="634"/>
      <c r="H13" s="635"/>
      <c r="I13" s="636"/>
      <c r="J13" s="634"/>
      <c r="K13" s="637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66"/>
      <c r="C14" s="638"/>
      <c r="D14" s="656"/>
      <c r="E14" s="640"/>
      <c r="F14" s="641"/>
      <c r="G14" s="642"/>
      <c r="H14" s="643"/>
      <c r="I14" s="644"/>
      <c r="J14" s="642"/>
      <c r="K14" s="64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'09月統合家計簿'!A9</f>
        <v>○○銀行　３</v>
      </c>
      <c r="B15" s="220">
        <f>'08月銀行口座入出金表'!L15</f>
        <v>0</v>
      </c>
      <c r="C15" s="69">
        <f>'09月カード利用明細表'!B38</f>
        <v>0</v>
      </c>
      <c r="D15" s="646" t="s">
        <v>52</v>
      </c>
      <c r="E15" s="647"/>
      <c r="F15" s="648"/>
      <c r="G15" s="649"/>
      <c r="H15" s="635"/>
      <c r="I15" s="650"/>
      <c r="J15" s="649"/>
      <c r="K15" s="651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630"/>
      <c r="D16" s="631"/>
      <c r="E16" s="632"/>
      <c r="F16" s="633"/>
      <c r="G16" s="634"/>
      <c r="H16" s="635"/>
      <c r="I16" s="636"/>
      <c r="J16" s="634"/>
      <c r="K16" s="637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630"/>
      <c r="D17" s="653"/>
      <c r="E17" s="632"/>
      <c r="F17" s="633"/>
      <c r="G17" s="634"/>
      <c r="H17" s="635"/>
      <c r="I17" s="636"/>
      <c r="J17" s="634"/>
      <c r="K17" s="637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630"/>
      <c r="D18" s="653"/>
      <c r="E18" s="632"/>
      <c r="F18" s="633"/>
      <c r="G18" s="634"/>
      <c r="H18" s="635"/>
      <c r="I18" s="636"/>
      <c r="J18" s="634"/>
      <c r="K18" s="637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66"/>
      <c r="C19" s="638"/>
      <c r="D19" s="653"/>
      <c r="E19" s="640"/>
      <c r="F19" s="641"/>
      <c r="G19" s="642"/>
      <c r="H19" s="643"/>
      <c r="I19" s="644"/>
      <c r="J19" s="642"/>
      <c r="K19" s="64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'09月統合家計簿'!A10</f>
        <v>○○銀行　４</v>
      </c>
      <c r="B20" s="220">
        <f>'08月銀行口座入出金表'!L20</f>
        <v>0</v>
      </c>
      <c r="C20" s="69">
        <f>'09月カード利用明細表'!B50</f>
        <v>0</v>
      </c>
      <c r="D20" s="646" t="s">
        <v>53</v>
      </c>
      <c r="E20" s="647"/>
      <c r="F20" s="648"/>
      <c r="G20" s="649"/>
      <c r="H20" s="635"/>
      <c r="I20" s="650"/>
      <c r="J20" s="649"/>
      <c r="K20" s="651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630"/>
      <c r="D21" s="631"/>
      <c r="E21" s="632"/>
      <c r="F21" s="633"/>
      <c r="G21" s="634"/>
      <c r="H21" s="635"/>
      <c r="I21" s="636"/>
      <c r="J21" s="634"/>
      <c r="K21" s="637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630"/>
      <c r="D22" s="631"/>
      <c r="E22" s="632"/>
      <c r="F22" s="633"/>
      <c r="G22" s="634"/>
      <c r="H22" s="635"/>
      <c r="I22" s="636"/>
      <c r="J22" s="634"/>
      <c r="K22" s="637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630"/>
      <c r="D23" s="631"/>
      <c r="E23" s="632"/>
      <c r="F23" s="633"/>
      <c r="G23" s="634"/>
      <c r="H23" s="635"/>
      <c r="I23" s="636"/>
      <c r="J23" s="634"/>
      <c r="K23" s="637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66"/>
      <c r="C24" s="638"/>
      <c r="D24" s="639"/>
      <c r="E24" s="640"/>
      <c r="F24" s="641"/>
      <c r="G24" s="642"/>
      <c r="H24" s="643"/>
      <c r="I24" s="644"/>
      <c r="J24" s="642"/>
      <c r="K24" s="64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'09月統合家計簿'!A11</f>
        <v>○○銀行　５</v>
      </c>
      <c r="B25" s="220">
        <f>'08月銀行口座入出金表'!L25</f>
        <v>0</v>
      </c>
      <c r="C25" s="69">
        <f>'09月カード利用明細表'!B62</f>
        <v>0</v>
      </c>
      <c r="D25" s="646" t="s">
        <v>54</v>
      </c>
      <c r="E25" s="647"/>
      <c r="F25" s="648"/>
      <c r="G25" s="649"/>
      <c r="H25" s="635"/>
      <c r="I25" s="650"/>
      <c r="J25" s="649"/>
      <c r="K25" s="651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630"/>
      <c r="D26" s="631"/>
      <c r="E26" s="632"/>
      <c r="F26" s="633"/>
      <c r="G26" s="634"/>
      <c r="H26" s="635"/>
      <c r="I26" s="636"/>
      <c r="J26" s="634"/>
      <c r="K26" s="637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630"/>
      <c r="D27" s="631"/>
      <c r="E27" s="632"/>
      <c r="F27" s="633"/>
      <c r="G27" s="634"/>
      <c r="H27" s="635"/>
      <c r="I27" s="636"/>
      <c r="J27" s="634"/>
      <c r="K27" s="637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630"/>
      <c r="D28" s="631"/>
      <c r="E28" s="632"/>
      <c r="F28" s="633"/>
      <c r="G28" s="634"/>
      <c r="H28" s="635"/>
      <c r="I28" s="636"/>
      <c r="J28" s="634"/>
      <c r="K28" s="637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66"/>
      <c r="C29" s="638"/>
      <c r="D29" s="639"/>
      <c r="E29" s="640"/>
      <c r="F29" s="641"/>
      <c r="G29" s="642"/>
      <c r="H29" s="643"/>
      <c r="I29" s="644"/>
      <c r="J29" s="642"/>
      <c r="K29" s="64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'09月統合家計簿'!A12</f>
        <v>○○銀行　６</v>
      </c>
      <c r="B30" s="220">
        <f>'08月銀行口座入出金表'!L30</f>
        <v>0</v>
      </c>
      <c r="C30" s="69">
        <f>'09月カード利用明細表'!B74</f>
        <v>0</v>
      </c>
      <c r="D30" s="646" t="s">
        <v>55</v>
      </c>
      <c r="E30" s="647"/>
      <c r="F30" s="648"/>
      <c r="G30" s="649"/>
      <c r="H30" s="654"/>
      <c r="I30" s="650"/>
      <c r="J30" s="649"/>
      <c r="K30" s="651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630"/>
      <c r="D31" s="655"/>
      <c r="E31" s="632"/>
      <c r="F31" s="633"/>
      <c r="G31" s="634"/>
      <c r="H31" s="635"/>
      <c r="I31" s="636"/>
      <c r="J31" s="634"/>
      <c r="K31" s="637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630"/>
      <c r="D32" s="631"/>
      <c r="E32" s="632"/>
      <c r="F32" s="633"/>
      <c r="G32" s="634"/>
      <c r="H32" s="635"/>
      <c r="I32" s="636"/>
      <c r="J32" s="634"/>
      <c r="K32" s="637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630"/>
      <c r="D33" s="653"/>
      <c r="E33" s="632"/>
      <c r="F33" s="633"/>
      <c r="G33" s="634"/>
      <c r="H33" s="635"/>
      <c r="I33" s="636"/>
      <c r="J33" s="634"/>
      <c r="K33" s="637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66"/>
      <c r="C34" s="638"/>
      <c r="D34" s="653"/>
      <c r="E34" s="640"/>
      <c r="F34" s="641"/>
      <c r="G34" s="642"/>
      <c r="H34" s="643"/>
      <c r="I34" s="644"/>
      <c r="J34" s="642"/>
      <c r="K34" s="64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'09月統合家計簿'!A13</f>
        <v>○○銀行　７</v>
      </c>
      <c r="B35" s="220">
        <f>'08月銀行口座入出金表'!L35</f>
        <v>0</v>
      </c>
      <c r="C35" s="69">
        <f>'09月カード利用明細表'!B86</f>
        <v>0</v>
      </c>
      <c r="D35" s="646" t="s">
        <v>56</v>
      </c>
      <c r="E35" s="647"/>
      <c r="F35" s="648"/>
      <c r="G35" s="649"/>
      <c r="H35" s="654"/>
      <c r="I35" s="650"/>
      <c r="J35" s="649"/>
      <c r="K35" s="651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630"/>
      <c r="D36" s="652"/>
      <c r="E36" s="632"/>
      <c r="F36" s="633"/>
      <c r="G36" s="634"/>
      <c r="H36" s="635"/>
      <c r="I36" s="636"/>
      <c r="J36" s="634"/>
      <c r="K36" s="637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630"/>
      <c r="D37" s="631"/>
      <c r="E37" s="632"/>
      <c r="F37" s="633"/>
      <c r="G37" s="634"/>
      <c r="H37" s="635"/>
      <c r="I37" s="636"/>
      <c r="J37" s="634"/>
      <c r="K37" s="637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630"/>
      <c r="D38" s="653"/>
      <c r="E38" s="632"/>
      <c r="F38" s="633"/>
      <c r="G38" s="634"/>
      <c r="H38" s="635"/>
      <c r="I38" s="636"/>
      <c r="J38" s="634"/>
      <c r="K38" s="637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66"/>
      <c r="C39" s="638"/>
      <c r="D39" s="653"/>
      <c r="E39" s="640"/>
      <c r="F39" s="641"/>
      <c r="G39" s="642"/>
      <c r="H39" s="643"/>
      <c r="I39" s="644"/>
      <c r="J39" s="642"/>
      <c r="K39" s="64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'09月統合家計簿'!A14</f>
        <v>○○銀行　８</v>
      </c>
      <c r="B40" s="220">
        <f>'08月銀行口座入出金表'!L40</f>
        <v>0</v>
      </c>
      <c r="C40" s="69">
        <f>'09月カード利用明細表'!B98</f>
        <v>0</v>
      </c>
      <c r="D40" s="646" t="s">
        <v>223</v>
      </c>
      <c r="E40" s="647"/>
      <c r="F40" s="648"/>
      <c r="G40" s="649"/>
      <c r="H40" s="635"/>
      <c r="I40" s="650"/>
      <c r="J40" s="649"/>
      <c r="K40" s="651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630"/>
      <c r="D41" s="652"/>
      <c r="E41" s="632"/>
      <c r="F41" s="633"/>
      <c r="G41" s="634"/>
      <c r="H41" s="635"/>
      <c r="I41" s="636"/>
      <c r="J41" s="634"/>
      <c r="K41" s="637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630"/>
      <c r="D42" s="631"/>
      <c r="E42" s="632"/>
      <c r="F42" s="633"/>
      <c r="G42" s="634"/>
      <c r="H42" s="635"/>
      <c r="I42" s="636"/>
      <c r="J42" s="634"/>
      <c r="K42" s="637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630"/>
      <c r="D43" s="653"/>
      <c r="E43" s="632"/>
      <c r="F43" s="633"/>
      <c r="G43" s="634"/>
      <c r="H43" s="635"/>
      <c r="I43" s="636"/>
      <c r="J43" s="634"/>
      <c r="K43" s="637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66"/>
      <c r="C44" s="638"/>
      <c r="D44" s="653"/>
      <c r="E44" s="640"/>
      <c r="F44" s="641"/>
      <c r="G44" s="642"/>
      <c r="H44" s="643"/>
      <c r="I44" s="644"/>
      <c r="J44" s="642"/>
      <c r="K44" s="64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'09月統合家計簿'!A15</f>
        <v>○○銀行　９</v>
      </c>
      <c r="B45" s="220">
        <f>'08月銀行口座入出金表'!L45</f>
        <v>0</v>
      </c>
      <c r="C45" s="69">
        <f>'09月カード利用明細表'!B110</f>
        <v>0</v>
      </c>
      <c r="D45" s="646" t="s">
        <v>224</v>
      </c>
      <c r="E45" s="647"/>
      <c r="F45" s="648"/>
      <c r="G45" s="649"/>
      <c r="H45" s="635"/>
      <c r="I45" s="650"/>
      <c r="J45" s="649"/>
      <c r="K45" s="651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630"/>
      <c r="D46" s="631"/>
      <c r="E46" s="632"/>
      <c r="F46" s="633"/>
      <c r="G46" s="634"/>
      <c r="H46" s="635"/>
      <c r="I46" s="636"/>
      <c r="J46" s="634"/>
      <c r="K46" s="637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630"/>
      <c r="D47" s="631"/>
      <c r="E47" s="632"/>
      <c r="F47" s="633"/>
      <c r="G47" s="634"/>
      <c r="H47" s="635"/>
      <c r="I47" s="636"/>
      <c r="J47" s="634"/>
      <c r="K47" s="637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630"/>
      <c r="D48" s="631"/>
      <c r="E48" s="632"/>
      <c r="F48" s="633"/>
      <c r="G48" s="634"/>
      <c r="H48" s="635"/>
      <c r="I48" s="636"/>
      <c r="J48" s="634"/>
      <c r="K48" s="637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66"/>
      <c r="C49" s="638"/>
      <c r="D49" s="639"/>
      <c r="E49" s="640"/>
      <c r="F49" s="641"/>
      <c r="G49" s="642"/>
      <c r="H49" s="643"/>
      <c r="I49" s="644"/>
      <c r="J49" s="642"/>
      <c r="K49" s="64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'09月統合家計簿'!A16</f>
        <v>○○銀行　１０</v>
      </c>
      <c r="B50" s="220">
        <f>'08月銀行口座入出金表'!L50</f>
        <v>0</v>
      </c>
      <c r="C50" s="69">
        <f>'09月カード利用明細表'!B122</f>
        <v>0</v>
      </c>
      <c r="D50" s="646" t="s">
        <v>225</v>
      </c>
      <c r="E50" s="647"/>
      <c r="F50" s="648"/>
      <c r="G50" s="649"/>
      <c r="H50" s="635"/>
      <c r="I50" s="650"/>
      <c r="J50" s="649"/>
      <c r="K50" s="651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630"/>
      <c r="D51" s="631"/>
      <c r="E51" s="632"/>
      <c r="F51" s="633"/>
      <c r="G51" s="634"/>
      <c r="H51" s="635"/>
      <c r="I51" s="636"/>
      <c r="J51" s="634"/>
      <c r="K51" s="637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630"/>
      <c r="D52" s="631"/>
      <c r="E52" s="632"/>
      <c r="F52" s="633"/>
      <c r="G52" s="634"/>
      <c r="H52" s="635"/>
      <c r="I52" s="636"/>
      <c r="J52" s="634"/>
      <c r="K52" s="637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630"/>
      <c r="D53" s="631"/>
      <c r="E53" s="632"/>
      <c r="F53" s="633"/>
      <c r="G53" s="634"/>
      <c r="H53" s="635"/>
      <c r="I53" s="636"/>
      <c r="J53" s="634"/>
      <c r="K53" s="637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638"/>
      <c r="D54" s="639"/>
      <c r="E54" s="640"/>
      <c r="F54" s="641"/>
      <c r="G54" s="642"/>
      <c r="H54" s="643"/>
      <c r="I54" s="644"/>
      <c r="J54" s="642"/>
      <c r="K54" s="64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'08月現金入出金表'!G37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'09月現金収支表'!G37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AAA0-733F-47FD-9CD7-A1A57405515F}">
  <sheetPr codeName="Sheet35">
    <tabColor rgb="FFF7EEE5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134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621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37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1010"/>
      <c r="B7" s="1011"/>
      <c r="C7" s="1012"/>
    </row>
    <row r="8" spans="1:3" ht="21" customHeight="1" x14ac:dyDescent="0.4">
      <c r="A8" s="1013"/>
      <c r="B8" s="1014"/>
      <c r="C8" s="1015"/>
    </row>
    <row r="9" spans="1:3" ht="21" customHeight="1" x14ac:dyDescent="0.4">
      <c r="A9" s="1013"/>
      <c r="B9" s="1014"/>
      <c r="C9" s="1015"/>
    </row>
    <row r="10" spans="1:3" ht="21" customHeight="1" x14ac:dyDescent="0.4">
      <c r="A10" s="1013"/>
      <c r="B10" s="1014"/>
      <c r="C10" s="1016"/>
    </row>
    <row r="11" spans="1:3" ht="21" customHeight="1" x14ac:dyDescent="0.4">
      <c r="A11" s="1013"/>
      <c r="B11" s="1014"/>
      <c r="C11" s="1016"/>
    </row>
    <row r="12" spans="1:3" ht="21" customHeight="1" x14ac:dyDescent="0.4">
      <c r="A12" s="1013"/>
      <c r="B12" s="1014"/>
      <c r="C12" s="1016"/>
    </row>
    <row r="13" spans="1:3" ht="21" customHeight="1" x14ac:dyDescent="0.4">
      <c r="A13" s="1017"/>
      <c r="B13" s="1018"/>
      <c r="C13" s="1019"/>
    </row>
    <row r="14" spans="1:3" ht="21" customHeight="1" x14ac:dyDescent="0.4">
      <c r="A14" s="132" t="s">
        <v>135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3" s="127" customFormat="1" ht="18" customHeight="1" x14ac:dyDescent="0.15">
      <c r="A17" s="937" t="str">
        <f>'03月カード利用明細表'!A17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1010"/>
      <c r="B19" s="1011"/>
      <c r="C19" s="1012"/>
    </row>
    <row r="20" spans="1:3" ht="21" customHeight="1" x14ac:dyDescent="0.4">
      <c r="A20" s="1013"/>
      <c r="B20" s="1014"/>
      <c r="C20" s="1015"/>
    </row>
    <row r="21" spans="1:3" ht="21" customHeight="1" x14ac:dyDescent="0.4">
      <c r="A21" s="1013"/>
      <c r="B21" s="1014"/>
      <c r="C21" s="1015"/>
    </row>
    <row r="22" spans="1:3" ht="21" customHeight="1" x14ac:dyDescent="0.4">
      <c r="A22" s="1013"/>
      <c r="B22" s="1014"/>
      <c r="C22" s="1016"/>
    </row>
    <row r="23" spans="1:3" ht="21" customHeight="1" x14ac:dyDescent="0.4">
      <c r="A23" s="1013"/>
      <c r="B23" s="1014"/>
      <c r="C23" s="1016"/>
    </row>
    <row r="24" spans="1:3" ht="21" customHeight="1" x14ac:dyDescent="0.4">
      <c r="A24" s="1013"/>
      <c r="B24" s="1014"/>
      <c r="C24" s="1016"/>
    </row>
    <row r="25" spans="1:3" ht="21" customHeight="1" x14ac:dyDescent="0.4">
      <c r="A25" s="1017"/>
      <c r="B25" s="1018"/>
      <c r="C25" s="1019"/>
    </row>
    <row r="26" spans="1:3" ht="21" customHeight="1" x14ac:dyDescent="0.4">
      <c r="A26" s="132" t="s">
        <v>135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3" s="127" customFormat="1" ht="18" customHeight="1" x14ac:dyDescent="0.15">
      <c r="A29" s="937" t="str">
        <f>'03月カード利用明細表'!A29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1010"/>
      <c r="B31" s="1011"/>
      <c r="C31" s="1012"/>
    </row>
    <row r="32" spans="1:3" ht="21" customHeight="1" x14ac:dyDescent="0.4">
      <c r="A32" s="1013"/>
      <c r="B32" s="1014"/>
      <c r="C32" s="1015"/>
    </row>
    <row r="33" spans="1:3" ht="21" customHeight="1" x14ac:dyDescent="0.4">
      <c r="A33" s="1013"/>
      <c r="B33" s="1014"/>
      <c r="C33" s="1015"/>
    </row>
    <row r="34" spans="1:3" ht="21" customHeight="1" x14ac:dyDescent="0.4">
      <c r="A34" s="1013"/>
      <c r="B34" s="1014"/>
      <c r="C34" s="1016"/>
    </row>
    <row r="35" spans="1:3" ht="21" customHeight="1" x14ac:dyDescent="0.4">
      <c r="A35" s="1013"/>
      <c r="B35" s="1014"/>
      <c r="C35" s="1016"/>
    </row>
    <row r="36" spans="1:3" ht="21" customHeight="1" x14ac:dyDescent="0.4">
      <c r="A36" s="1013"/>
      <c r="B36" s="1014"/>
      <c r="C36" s="1016"/>
    </row>
    <row r="37" spans="1:3" ht="21" customHeight="1" x14ac:dyDescent="0.4">
      <c r="A37" s="1017"/>
      <c r="B37" s="1018"/>
      <c r="C37" s="1019"/>
    </row>
    <row r="38" spans="1:3" ht="21" customHeight="1" x14ac:dyDescent="0.4">
      <c r="A38" s="132" t="s">
        <v>135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37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1010"/>
      <c r="B43" s="1011"/>
      <c r="C43" s="1012"/>
    </row>
    <row r="44" spans="1:3" ht="21" customHeight="1" x14ac:dyDescent="0.4">
      <c r="A44" s="1013"/>
      <c r="B44" s="1014"/>
      <c r="C44" s="1015"/>
    </row>
    <row r="45" spans="1:3" ht="21" customHeight="1" x14ac:dyDescent="0.4">
      <c r="A45" s="1013"/>
      <c r="B45" s="1014"/>
      <c r="C45" s="1015"/>
    </row>
    <row r="46" spans="1:3" ht="21" customHeight="1" x14ac:dyDescent="0.4">
      <c r="A46" s="1013"/>
      <c r="B46" s="1014"/>
      <c r="C46" s="1016"/>
    </row>
    <row r="47" spans="1:3" ht="21" customHeight="1" x14ac:dyDescent="0.4">
      <c r="A47" s="1013"/>
      <c r="B47" s="1014"/>
      <c r="C47" s="1016"/>
    </row>
    <row r="48" spans="1:3" ht="21" customHeight="1" x14ac:dyDescent="0.4">
      <c r="A48" s="1013"/>
      <c r="B48" s="1014"/>
      <c r="C48" s="1016"/>
    </row>
    <row r="49" spans="1:3" ht="21" customHeight="1" x14ac:dyDescent="0.4">
      <c r="A49" s="1017"/>
      <c r="B49" s="1018"/>
      <c r="C49" s="1019"/>
    </row>
    <row r="50" spans="1:3" ht="21" customHeight="1" x14ac:dyDescent="0.4">
      <c r="A50" s="132" t="s">
        <v>135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37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1010"/>
      <c r="B55" s="1011"/>
      <c r="C55" s="1012"/>
    </row>
    <row r="56" spans="1:3" ht="21" customHeight="1" x14ac:dyDescent="0.4">
      <c r="A56" s="1013"/>
      <c r="B56" s="1014"/>
      <c r="C56" s="1015"/>
    </row>
    <row r="57" spans="1:3" ht="21" customHeight="1" x14ac:dyDescent="0.4">
      <c r="A57" s="1013"/>
      <c r="B57" s="1014"/>
      <c r="C57" s="1015"/>
    </row>
    <row r="58" spans="1:3" ht="21" customHeight="1" x14ac:dyDescent="0.4">
      <c r="A58" s="1013"/>
      <c r="B58" s="1014"/>
      <c r="C58" s="1016"/>
    </row>
    <row r="59" spans="1:3" ht="21" customHeight="1" x14ac:dyDescent="0.4">
      <c r="A59" s="1013"/>
      <c r="B59" s="1014"/>
      <c r="C59" s="1016"/>
    </row>
    <row r="60" spans="1:3" ht="21" customHeight="1" x14ac:dyDescent="0.4">
      <c r="A60" s="1013"/>
      <c r="B60" s="1014"/>
      <c r="C60" s="1016"/>
    </row>
    <row r="61" spans="1:3" ht="21" customHeight="1" x14ac:dyDescent="0.4">
      <c r="A61" s="1017"/>
      <c r="B61" s="1018"/>
      <c r="C61" s="1019"/>
    </row>
    <row r="62" spans="1:3" ht="21" customHeight="1" x14ac:dyDescent="0.4">
      <c r="A62" s="132" t="s">
        <v>135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37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1010"/>
      <c r="B67" s="1011"/>
      <c r="C67" s="1012"/>
    </row>
    <row r="68" spans="1:3" ht="21" customHeight="1" x14ac:dyDescent="0.4">
      <c r="A68" s="1013"/>
      <c r="B68" s="1014"/>
      <c r="C68" s="1015"/>
    </row>
    <row r="69" spans="1:3" ht="21" customHeight="1" x14ac:dyDescent="0.4">
      <c r="A69" s="1013"/>
      <c r="B69" s="1014"/>
      <c r="C69" s="1015"/>
    </row>
    <row r="70" spans="1:3" ht="21" customHeight="1" x14ac:dyDescent="0.4">
      <c r="A70" s="1013"/>
      <c r="B70" s="1014"/>
      <c r="C70" s="1016"/>
    </row>
    <row r="71" spans="1:3" ht="21" customHeight="1" x14ac:dyDescent="0.4">
      <c r="A71" s="1013"/>
      <c r="B71" s="1014"/>
      <c r="C71" s="1016"/>
    </row>
    <row r="72" spans="1:3" ht="21" customHeight="1" x14ac:dyDescent="0.4">
      <c r="A72" s="1013"/>
      <c r="B72" s="1014"/>
      <c r="C72" s="1016"/>
    </row>
    <row r="73" spans="1:3" ht="21" customHeight="1" x14ac:dyDescent="0.4">
      <c r="A73" s="1017"/>
      <c r="B73" s="1018"/>
      <c r="C73" s="1019"/>
    </row>
    <row r="74" spans="1:3" ht="21" customHeight="1" x14ac:dyDescent="0.4">
      <c r="A74" s="132" t="s">
        <v>135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37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1010"/>
      <c r="B79" s="1011"/>
      <c r="C79" s="1012"/>
    </row>
    <row r="80" spans="1:3" ht="21" customHeight="1" x14ac:dyDescent="0.4">
      <c r="A80" s="1013"/>
      <c r="B80" s="1014"/>
      <c r="C80" s="1015"/>
    </row>
    <row r="81" spans="1:3" ht="21" customHeight="1" x14ac:dyDescent="0.4">
      <c r="A81" s="1013"/>
      <c r="B81" s="1014"/>
      <c r="C81" s="1015"/>
    </row>
    <row r="82" spans="1:3" ht="21" customHeight="1" x14ac:dyDescent="0.4">
      <c r="A82" s="1013"/>
      <c r="B82" s="1014"/>
      <c r="C82" s="1016"/>
    </row>
    <row r="83" spans="1:3" ht="21" customHeight="1" x14ac:dyDescent="0.4">
      <c r="A83" s="1013"/>
      <c r="B83" s="1014"/>
      <c r="C83" s="1016"/>
    </row>
    <row r="84" spans="1:3" ht="21" customHeight="1" x14ac:dyDescent="0.4">
      <c r="A84" s="1013"/>
      <c r="B84" s="1014"/>
      <c r="C84" s="1016"/>
    </row>
    <row r="85" spans="1:3" ht="21" customHeight="1" x14ac:dyDescent="0.4">
      <c r="A85" s="1017"/>
      <c r="B85" s="1018"/>
      <c r="C85" s="1019"/>
    </row>
    <row r="86" spans="1:3" ht="21" customHeight="1" x14ac:dyDescent="0.4">
      <c r="A86" s="132" t="s">
        <v>135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37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1010"/>
      <c r="B91" s="1011"/>
      <c r="C91" s="1012"/>
    </row>
    <row r="92" spans="1:3" ht="21" customHeight="1" x14ac:dyDescent="0.4">
      <c r="A92" s="1013"/>
      <c r="B92" s="1014"/>
      <c r="C92" s="1015"/>
    </row>
    <row r="93" spans="1:3" ht="21" customHeight="1" x14ac:dyDescent="0.4">
      <c r="A93" s="1013"/>
      <c r="B93" s="1014"/>
      <c r="C93" s="1015"/>
    </row>
    <row r="94" spans="1:3" ht="21" customHeight="1" x14ac:dyDescent="0.4">
      <c r="A94" s="1013"/>
      <c r="B94" s="1014"/>
      <c r="C94" s="1016"/>
    </row>
    <row r="95" spans="1:3" ht="21" customHeight="1" x14ac:dyDescent="0.4">
      <c r="A95" s="1013"/>
      <c r="B95" s="1014"/>
      <c r="C95" s="1016"/>
    </row>
    <row r="96" spans="1:3" ht="21" customHeight="1" x14ac:dyDescent="0.4">
      <c r="A96" s="1013"/>
      <c r="B96" s="1014"/>
      <c r="C96" s="1016"/>
    </row>
    <row r="97" spans="1:3" ht="21" customHeight="1" x14ac:dyDescent="0.4">
      <c r="A97" s="1017"/>
      <c r="B97" s="1018"/>
      <c r="C97" s="1019"/>
    </row>
    <row r="98" spans="1:3" ht="21" customHeight="1" x14ac:dyDescent="0.4">
      <c r="A98" s="132" t="s">
        <v>135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37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1010"/>
      <c r="B103" s="1011"/>
      <c r="C103" s="1012"/>
    </row>
    <row r="104" spans="1:3" ht="21" customHeight="1" x14ac:dyDescent="0.4">
      <c r="A104" s="1013"/>
      <c r="B104" s="1014"/>
      <c r="C104" s="1015"/>
    </row>
    <row r="105" spans="1:3" ht="21" customHeight="1" x14ac:dyDescent="0.4">
      <c r="A105" s="1013"/>
      <c r="B105" s="1014"/>
      <c r="C105" s="1015"/>
    </row>
    <row r="106" spans="1:3" ht="21" customHeight="1" x14ac:dyDescent="0.4">
      <c r="A106" s="1013"/>
      <c r="B106" s="1014"/>
      <c r="C106" s="1016"/>
    </row>
    <row r="107" spans="1:3" ht="21" customHeight="1" x14ac:dyDescent="0.4">
      <c r="A107" s="1013"/>
      <c r="B107" s="1014"/>
      <c r="C107" s="1016"/>
    </row>
    <row r="108" spans="1:3" ht="21" customHeight="1" x14ac:dyDescent="0.4">
      <c r="A108" s="1013"/>
      <c r="B108" s="1014"/>
      <c r="C108" s="1016"/>
    </row>
    <row r="109" spans="1:3" ht="21" customHeight="1" x14ac:dyDescent="0.4">
      <c r="A109" s="1017"/>
      <c r="B109" s="1018"/>
      <c r="C109" s="1019"/>
    </row>
    <row r="110" spans="1:3" ht="21" customHeight="1" x14ac:dyDescent="0.4">
      <c r="A110" s="132" t="s">
        <v>135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37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1010"/>
      <c r="B115" s="1011"/>
      <c r="C115" s="1012"/>
    </row>
    <row r="116" spans="1:3" ht="21" customHeight="1" x14ac:dyDescent="0.4">
      <c r="A116" s="1013"/>
      <c r="B116" s="1014"/>
      <c r="C116" s="1015"/>
    </row>
    <row r="117" spans="1:3" ht="21" customHeight="1" x14ac:dyDescent="0.4">
      <c r="A117" s="1013"/>
      <c r="B117" s="1014"/>
      <c r="C117" s="1015"/>
    </row>
    <row r="118" spans="1:3" ht="21" customHeight="1" x14ac:dyDescent="0.4">
      <c r="A118" s="1013"/>
      <c r="B118" s="1014"/>
      <c r="C118" s="1016"/>
    </row>
    <row r="119" spans="1:3" ht="21" customHeight="1" x14ac:dyDescent="0.4">
      <c r="A119" s="1013"/>
      <c r="B119" s="1014"/>
      <c r="C119" s="1016"/>
    </row>
    <row r="120" spans="1:3" ht="21" customHeight="1" x14ac:dyDescent="0.4">
      <c r="A120" s="1013"/>
      <c r="B120" s="1014"/>
      <c r="C120" s="1016"/>
    </row>
    <row r="121" spans="1:3" ht="21" customHeight="1" x14ac:dyDescent="0.4">
      <c r="A121" s="1017"/>
      <c r="B121" s="1018"/>
      <c r="C121" s="1019"/>
    </row>
    <row r="122" spans="1:3" ht="21" customHeight="1" x14ac:dyDescent="0.4">
      <c r="A122" s="132" t="s">
        <v>135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136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DDCD-6551-41C3-91C8-679177BA4FF2}">
  <sheetPr codeName="Sheet36">
    <tabColor rgb="FFF7EEE5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205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130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'08月現金入出金表'!G37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44440</v>
      </c>
      <c r="B5" s="144" t="s">
        <v>131</v>
      </c>
      <c r="C5" s="622"/>
      <c r="D5" s="623"/>
      <c r="E5" s="1164"/>
      <c r="F5" s="1165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44441</v>
      </c>
      <c r="B6" s="144" t="s">
        <v>84</v>
      </c>
      <c r="C6" s="624"/>
      <c r="D6" s="625"/>
      <c r="E6" s="1166"/>
      <c r="F6" s="1167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3">
        <v>44442</v>
      </c>
      <c r="B7" s="144" t="s">
        <v>44</v>
      </c>
      <c r="C7" s="626"/>
      <c r="D7" s="625"/>
      <c r="E7" s="1166"/>
      <c r="F7" s="1167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5">
        <v>44443</v>
      </c>
      <c r="B8" s="148" t="s">
        <v>45</v>
      </c>
      <c r="C8" s="624"/>
      <c r="D8" s="625"/>
      <c r="E8" s="1166"/>
      <c r="F8" s="1167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86">
        <v>44444</v>
      </c>
      <c r="B9" s="150" t="s">
        <v>46</v>
      </c>
      <c r="C9" s="624"/>
      <c r="D9" s="625"/>
      <c r="E9" s="1166"/>
      <c r="F9" s="1167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44445</v>
      </c>
      <c r="B10" s="144" t="s">
        <v>47</v>
      </c>
      <c r="C10" s="624"/>
      <c r="D10" s="625"/>
      <c r="E10" s="1166"/>
      <c r="F10" s="1167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44446</v>
      </c>
      <c r="B11" s="144" t="s">
        <v>41</v>
      </c>
      <c r="C11" s="626"/>
      <c r="D11" s="625"/>
      <c r="E11" s="1166"/>
      <c r="F11" s="1167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44447</v>
      </c>
      <c r="B12" s="144" t="s">
        <v>42</v>
      </c>
      <c r="C12" s="624"/>
      <c r="D12" s="625"/>
      <c r="E12" s="1166"/>
      <c r="F12" s="1167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44448</v>
      </c>
      <c r="B13" s="144" t="s">
        <v>43</v>
      </c>
      <c r="C13" s="624"/>
      <c r="D13" s="625"/>
      <c r="E13" s="1166"/>
      <c r="F13" s="1167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44449</v>
      </c>
      <c r="B14" s="144" t="s">
        <v>44</v>
      </c>
      <c r="C14" s="624"/>
      <c r="D14" s="625"/>
      <c r="E14" s="1166"/>
      <c r="F14" s="1167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5">
        <v>44450</v>
      </c>
      <c r="B15" s="148" t="s">
        <v>45</v>
      </c>
      <c r="C15" s="624"/>
      <c r="D15" s="625"/>
      <c r="E15" s="1166"/>
      <c r="F15" s="1167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86">
        <v>44451</v>
      </c>
      <c r="B16" s="150" t="s">
        <v>46</v>
      </c>
      <c r="C16" s="626"/>
      <c r="D16" s="625"/>
      <c r="E16" s="1166"/>
      <c r="F16" s="1167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44452</v>
      </c>
      <c r="B17" s="144" t="s">
        <v>47</v>
      </c>
      <c r="C17" s="624"/>
      <c r="D17" s="625"/>
      <c r="E17" s="1166"/>
      <c r="F17" s="1167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44453</v>
      </c>
      <c r="B18" s="144" t="s">
        <v>41</v>
      </c>
      <c r="C18" s="624"/>
      <c r="D18" s="625"/>
      <c r="E18" s="1166"/>
      <c r="F18" s="1167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44454</v>
      </c>
      <c r="B19" s="144" t="s">
        <v>42</v>
      </c>
      <c r="C19" s="624"/>
      <c r="D19" s="625"/>
      <c r="E19" s="1166"/>
      <c r="F19" s="1167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44455</v>
      </c>
      <c r="B20" s="144" t="s">
        <v>43</v>
      </c>
      <c r="C20" s="624"/>
      <c r="D20" s="625"/>
      <c r="E20" s="1166"/>
      <c r="F20" s="1167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44456</v>
      </c>
      <c r="B21" s="144" t="s">
        <v>44</v>
      </c>
      <c r="C21" s="624"/>
      <c r="D21" s="625"/>
      <c r="E21" s="1166"/>
      <c r="F21" s="1167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85">
        <v>44457</v>
      </c>
      <c r="B22" s="148" t="s">
        <v>45</v>
      </c>
      <c r="C22" s="624"/>
      <c r="D22" s="625"/>
      <c r="E22" s="1166"/>
      <c r="F22" s="1167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86">
        <v>44458</v>
      </c>
      <c r="B23" s="150" t="s">
        <v>46</v>
      </c>
      <c r="C23" s="624"/>
      <c r="D23" s="625"/>
      <c r="E23" s="1166"/>
      <c r="F23" s="1167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86">
        <v>44459</v>
      </c>
      <c r="B24" s="150" t="s">
        <v>47</v>
      </c>
      <c r="C24" s="627" t="s">
        <v>132</v>
      </c>
      <c r="D24" s="625"/>
      <c r="E24" s="1166"/>
      <c r="F24" s="1167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44460</v>
      </c>
      <c r="B25" s="144" t="s">
        <v>41</v>
      </c>
      <c r="C25" s="624"/>
      <c r="D25" s="625"/>
      <c r="E25" s="1166"/>
      <c r="F25" s="1167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44461</v>
      </c>
      <c r="B26" s="144" t="s">
        <v>42</v>
      </c>
      <c r="C26" s="624"/>
      <c r="D26" s="625"/>
      <c r="E26" s="1166"/>
      <c r="F26" s="1167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86">
        <v>44462</v>
      </c>
      <c r="B27" s="150" t="s">
        <v>43</v>
      </c>
      <c r="C27" s="624" t="s">
        <v>133</v>
      </c>
      <c r="D27" s="625"/>
      <c r="E27" s="1166"/>
      <c r="F27" s="1167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44463</v>
      </c>
      <c r="B28" s="144" t="s">
        <v>44</v>
      </c>
      <c r="C28" s="624"/>
      <c r="D28" s="625"/>
      <c r="E28" s="1166"/>
      <c r="F28" s="1167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85">
        <v>44464</v>
      </c>
      <c r="B29" s="148" t="s">
        <v>45</v>
      </c>
      <c r="C29" s="624"/>
      <c r="D29" s="625"/>
      <c r="E29" s="1166"/>
      <c r="F29" s="1167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86">
        <v>44465</v>
      </c>
      <c r="B30" s="150" t="s">
        <v>46</v>
      </c>
      <c r="C30" s="624"/>
      <c r="D30" s="625"/>
      <c r="E30" s="1166"/>
      <c r="F30" s="1167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44466</v>
      </c>
      <c r="B31" s="144" t="s">
        <v>47</v>
      </c>
      <c r="C31" s="624"/>
      <c r="D31" s="625"/>
      <c r="E31" s="1166"/>
      <c r="F31" s="1167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44467</v>
      </c>
      <c r="B32" s="144" t="s">
        <v>41</v>
      </c>
      <c r="C32" s="624"/>
      <c r="D32" s="625"/>
      <c r="E32" s="1166"/>
      <c r="F32" s="1167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44468</v>
      </c>
      <c r="B33" s="144" t="s">
        <v>42</v>
      </c>
      <c r="C33" s="624"/>
      <c r="D33" s="625"/>
      <c r="E33" s="1166"/>
      <c r="F33" s="1167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44469</v>
      </c>
      <c r="B34" s="144" t="s">
        <v>43</v>
      </c>
      <c r="C34" s="624"/>
      <c r="D34" s="625"/>
      <c r="E34" s="1166"/>
      <c r="F34" s="1167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/>
      <c r="B35" s="153"/>
      <c r="C35" s="628"/>
      <c r="D35" s="629"/>
      <c r="E35" s="1168"/>
      <c r="F35" s="1169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966A-84FD-4406-AE88-FFED9D5854C5}">
  <sheetPr codeName="Sheet37">
    <tabColor rgb="FFFFE28F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145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140</v>
      </c>
      <c r="B3" s="619"/>
      <c r="C3" s="619"/>
      <c r="D3" s="619"/>
      <c r="E3" s="619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'09月統合家計簿'!A7</f>
        <v>○○銀行　１</v>
      </c>
      <c r="B7" s="1059"/>
      <c r="C7" s="349">
        <f>'09月統合家計簿'!G7</f>
        <v>0</v>
      </c>
      <c r="D7" s="168">
        <f>'10月銀行口座入出金表'!A7-'10月銀行口座入出金表'!C5</f>
        <v>0</v>
      </c>
      <c r="E7" s="164">
        <f>'10月銀行口座入出金表'!F5+'10月銀行口座入出金表'!F6+'10月銀行口座入出金表'!F7+'10月銀行口座入出金表'!F8+'10月銀行口座入出金表'!F9</f>
        <v>0</v>
      </c>
      <c r="F7" s="165">
        <f>'10月銀行口座入出金表'!I5+'10月銀行口座入出金表'!I6+'10月銀行口座入出金表'!I7+'10月銀行口座入出金表'!I8+'10月銀行口座入出金表'!I9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'09月統合家計簿'!A8</f>
        <v>○○銀行　２</v>
      </c>
      <c r="B8" s="1060"/>
      <c r="C8" s="350">
        <f>'09月統合家計簿'!G8</f>
        <v>0</v>
      </c>
      <c r="D8" s="168">
        <f>'10月銀行口座入出金表'!A12-'10月銀行口座入出金表'!C10</f>
        <v>0</v>
      </c>
      <c r="E8" s="173">
        <f>'10月銀行口座入出金表'!F10+'10月銀行口座入出金表'!F11+'10月銀行口座入出金表'!F12+'10月銀行口座入出金表'!F13+'10月銀行口座入出金表'!F14</f>
        <v>0</v>
      </c>
      <c r="F8" s="174">
        <f>'10月銀行口座入出金表'!I10+'10月銀行口座入出金表'!I11+'10月銀行口座入出金表'!I12+'10月銀行口座入出金表'!I13+'10月銀行口座入出金表'!I14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'09月統合家計簿'!A9</f>
        <v>○○銀行　３</v>
      </c>
      <c r="B9" s="1060"/>
      <c r="C9" s="350">
        <f>'09月統合家計簿'!G9</f>
        <v>0</v>
      </c>
      <c r="D9" s="168">
        <f>'10月銀行口座入出金表'!A17-'10月銀行口座入出金表'!C15</f>
        <v>0</v>
      </c>
      <c r="E9" s="173">
        <f>'10月銀行口座入出金表'!F15+'10月銀行口座入出金表'!F16+'10月銀行口座入出金表'!F17+'10月銀行口座入出金表'!F18+'10月銀行口座入出金表'!F19</f>
        <v>0</v>
      </c>
      <c r="F9" s="174">
        <f>'10月銀行口座入出金表'!I15+'10月銀行口座入出金表'!I16+'10月銀行口座入出金表'!I17+'10月銀行口座入出金表'!I18+'10月銀行口座入出金表'!I19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'09月統合家計簿'!A10</f>
        <v>○○銀行　４</v>
      </c>
      <c r="B10" s="1060"/>
      <c r="C10" s="350">
        <f>'09月統合家計簿'!G10</f>
        <v>0</v>
      </c>
      <c r="D10" s="168">
        <f>'10月銀行口座入出金表'!A22-'10月銀行口座入出金表'!C20</f>
        <v>0</v>
      </c>
      <c r="E10" s="173">
        <f>'10月銀行口座入出金表'!F20+'10月銀行口座入出金表'!F21+'10月銀行口座入出金表'!F22+'10月銀行口座入出金表'!F23+'10月銀行口座入出金表'!F24</f>
        <v>0</v>
      </c>
      <c r="F10" s="174">
        <f>'10月銀行口座入出金表'!I20+'10月銀行口座入出金表'!I21+'10月銀行口座入出金表'!I22+'10月銀行口座入出金表'!I23+'10月銀行口座入出金表'!I24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'09月統合家計簿'!A11</f>
        <v>○○銀行　５</v>
      </c>
      <c r="B11" s="1060"/>
      <c r="C11" s="350">
        <f>'09月統合家計簿'!G11</f>
        <v>0</v>
      </c>
      <c r="D11" s="168">
        <f>'10月銀行口座入出金表'!A27-'10月銀行口座入出金表'!C25</f>
        <v>0</v>
      </c>
      <c r="E11" s="175">
        <f>'10月銀行口座入出金表'!F25+'10月銀行口座入出金表'!F26+'10月銀行口座入出金表'!F27+'10月銀行口座入出金表'!F28+'10月銀行口座入出金表'!F29</f>
        <v>0</v>
      </c>
      <c r="F11" s="174">
        <f>'10月銀行口座入出金表'!I25+'10月銀行口座入出金表'!I26+'10月銀行口座入出金表'!I27+'10月銀行口座入出金表'!I28+'10月銀行口座入出金表'!I29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'09月統合家計簿'!A12</f>
        <v>○○銀行　６</v>
      </c>
      <c r="B12" s="1060"/>
      <c r="C12" s="350">
        <f>'09月統合家計簿'!G12</f>
        <v>0</v>
      </c>
      <c r="D12" s="168">
        <f>'10月銀行口座入出金表'!A32-'10月銀行口座入出金表'!C30</f>
        <v>0</v>
      </c>
      <c r="E12" s="175">
        <f>'10月銀行口座入出金表'!F30+'10月銀行口座入出金表'!F31+'10月銀行口座入出金表'!F32+'10月銀行口座入出金表'!F33+'10月銀行口座入出金表'!F34</f>
        <v>0</v>
      </c>
      <c r="F12" s="174">
        <f>'10月銀行口座入出金表'!I30+'10月銀行口座入出金表'!I31+'10月銀行口座入出金表'!I32+'10月銀行口座入出金表'!I33+'10月銀行口座入出金表'!I34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'09月統合家計簿'!A13</f>
        <v>○○銀行　７</v>
      </c>
      <c r="B13" s="1060"/>
      <c r="C13" s="350">
        <f>'09月統合家計簿'!G13</f>
        <v>0</v>
      </c>
      <c r="D13" s="168">
        <f>'10月銀行口座入出金表'!A37-'10月銀行口座入出金表'!C35</f>
        <v>0</v>
      </c>
      <c r="E13" s="175">
        <f>'10月銀行口座入出金表'!F35+'10月銀行口座入出金表'!F36+'10月銀行口座入出金表'!F37+'10月銀行口座入出金表'!F38+'10月銀行口座入出金表'!F39</f>
        <v>0</v>
      </c>
      <c r="F13" s="174">
        <f>'10月銀行口座入出金表'!I35+'10月銀行口座入出金表'!I36+'10月銀行口座入出金表'!I37+'10月銀行口座入出金表'!I38+'10月銀行口座入出金表'!I39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'09月統合家計簿'!A14</f>
        <v>○○銀行　８</v>
      </c>
      <c r="B14" s="1060"/>
      <c r="C14" s="350">
        <f>'09月統合家計簿'!G14</f>
        <v>0</v>
      </c>
      <c r="D14" s="168">
        <f>'10月銀行口座入出金表'!A42-'10月銀行口座入出金表'!C40</f>
        <v>0</v>
      </c>
      <c r="E14" s="175">
        <f>'10月銀行口座入出金表'!F40+'10月銀行口座入出金表'!F41+'10月銀行口座入出金表'!F42+'10月銀行口座入出金表'!F43+'10月銀行口座入出金表'!F44</f>
        <v>0</v>
      </c>
      <c r="F14" s="174">
        <f>'10月銀行口座入出金表'!I40+'10月銀行口座入出金表'!I41+'10月銀行口座入出金表'!I42+'10月銀行口座入出金表'!I43+'10月銀行口座入出金表'!I44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'09月統合家計簿'!A15</f>
        <v>○○銀行　９</v>
      </c>
      <c r="B15" s="1060"/>
      <c r="C15" s="350">
        <f>'09月統合家計簿'!G15</f>
        <v>0</v>
      </c>
      <c r="D15" s="168">
        <f>'10月銀行口座入出金表'!A47-'10月銀行口座入出金表'!C45</f>
        <v>0</v>
      </c>
      <c r="E15" s="175">
        <f>'10月銀行口座入出金表'!F45+'10月銀行口座入出金表'!F46+'10月銀行口座入出金表'!F47+'10月銀行口座入出金表'!F48+'10月銀行口座入出金表'!F49</f>
        <v>0</v>
      </c>
      <c r="F15" s="174">
        <f>'10月銀行口座入出金表'!I45+'10月銀行口座入出金表'!I46+'10月銀行口座入出金表'!I47+'10月銀行口座入出金表'!I48+'10月銀行口座入出金表'!I49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'09月統合家計簿'!A16</f>
        <v>○○銀行　１０</v>
      </c>
      <c r="B16" s="1061"/>
      <c r="C16" s="351">
        <f>'09月統合家計簿'!G16</f>
        <v>0</v>
      </c>
      <c r="D16" s="170">
        <f>'10月銀行口座入出金表'!A52-'10月銀行口座入出金表'!C50</f>
        <v>0</v>
      </c>
      <c r="E16" s="176">
        <f>'10月銀行口座入出金表'!F50+'10月銀行口座入出金表'!F51+'10月銀行口座入出金表'!F52+'10月銀行口座入出金表'!F53+'10月銀行口座入出金表'!F54</f>
        <v>0</v>
      </c>
      <c r="F16" s="196">
        <f>'10月銀行口座入出金表'!I50+'10月銀行口座入出金表'!I51+'10月銀行口座入出金表'!I52+'10月銀行口座入出金表'!I53+'10月銀行口座入出金表'!I54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'09月現金収支表'!G37</f>
        <v>0</v>
      </c>
      <c r="D17" s="178"/>
      <c r="E17" s="179">
        <f>'10月現金収支表'!D36</f>
        <v>0</v>
      </c>
      <c r="F17" s="180">
        <f>'10月現金収支表'!F37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96" t="s">
        <v>146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620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149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731" t="str">
        <f>'09月統合家計簿'!A24</f>
        <v>年内の入金予定項目明細を記してください</v>
      </c>
      <c r="B24" s="731"/>
      <c r="C24" s="731"/>
      <c r="D24" s="732"/>
      <c r="E24" s="733">
        <v>0</v>
      </c>
      <c r="F24" s="222">
        <f>E24*12</f>
        <v>0</v>
      </c>
      <c r="G24" s="224">
        <f t="shared" ref="G24:G33" si="1">E24*3</f>
        <v>0</v>
      </c>
    </row>
    <row r="25" spans="1:8" ht="21" customHeight="1" x14ac:dyDescent="0.15">
      <c r="A25" s="731" t="str">
        <f>'09月統合家計簿'!A25</f>
        <v>年内の入金予定項目明細を記してください</v>
      </c>
      <c r="B25" s="731"/>
      <c r="C25" s="731"/>
      <c r="D25" s="732"/>
      <c r="E25" s="733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731" t="str">
        <f>'09月統合家計簿'!A26</f>
        <v>年内の入金予定項目明細を記してください</v>
      </c>
      <c r="B26" s="731"/>
      <c r="C26" s="731"/>
      <c r="D26" s="732"/>
      <c r="E26" s="733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731" t="str">
        <f>'09月統合家計簿'!A27</f>
        <v>年内の入金予定項目明細を記してください</v>
      </c>
      <c r="B27" s="731"/>
      <c r="C27" s="731"/>
      <c r="D27" s="732"/>
      <c r="E27" s="733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731" t="str">
        <f>'09月統合家計簿'!A28</f>
        <v>年内の入金予定項目明細を記してください</v>
      </c>
      <c r="B28" s="731"/>
      <c r="C28" s="731"/>
      <c r="D28" s="732"/>
      <c r="E28" s="733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731" t="str">
        <f>'09月統合家計簿'!A29</f>
        <v>年内の入金予定項目明細を記してください</v>
      </c>
      <c r="B29" s="731"/>
      <c r="C29" s="731"/>
      <c r="D29" s="732"/>
      <c r="E29" s="733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731" t="str">
        <f>'09月統合家計簿'!A30</f>
        <v>年内の入金予定項目明細を記してください</v>
      </c>
      <c r="B30" s="734"/>
      <c r="C30" s="734"/>
      <c r="D30" s="735"/>
      <c r="E30" s="733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731" t="str">
        <f>'09月統合家計簿'!A31</f>
        <v>年内の入金予定項目明細を記してください</v>
      </c>
      <c r="B31" s="734"/>
      <c r="C31" s="734"/>
      <c r="D31" s="735"/>
      <c r="E31" s="733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731" t="str">
        <f>'09月統合家計簿'!A32</f>
        <v>年内の入金予定項目明細を記してください</v>
      </c>
      <c r="B32" s="734"/>
      <c r="C32" s="734"/>
      <c r="D32" s="735"/>
      <c r="E32" s="733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731" t="str">
        <f>'09月統合家計簿'!A33</f>
        <v>年内の入金予定項目明細を記してください</v>
      </c>
      <c r="B33" s="736"/>
      <c r="C33" s="736"/>
      <c r="D33" s="737"/>
      <c r="E33" s="738">
        <v>0</v>
      </c>
      <c r="F33" s="223">
        <f t="shared" si="2"/>
        <v>0</v>
      </c>
      <c r="G33" s="294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150</v>
      </c>
      <c r="H37" s="192"/>
    </row>
    <row r="38" spans="1:8" ht="21" customHeight="1" x14ac:dyDescent="0.15">
      <c r="A38" s="734" t="str">
        <f>'09月統合家計簿'!A38</f>
        <v>年内の出金予定項目明細を記してください</v>
      </c>
      <c r="B38" s="739"/>
      <c r="C38" s="739"/>
      <c r="D38" s="740"/>
      <c r="E38" s="741">
        <v>0</v>
      </c>
      <c r="F38" s="222">
        <f>E38*12</f>
        <v>0</v>
      </c>
      <c r="G38" s="224">
        <f>E38*3</f>
        <v>0</v>
      </c>
    </row>
    <row r="39" spans="1:8" ht="21" customHeight="1" x14ac:dyDescent="0.15">
      <c r="A39" s="734" t="str">
        <f>'09月統合家計簿'!A39</f>
        <v>年内の出金予定項目明細を記してください</v>
      </c>
      <c r="B39" s="731"/>
      <c r="C39" s="731"/>
      <c r="D39" s="732"/>
      <c r="E39" s="742">
        <v>0</v>
      </c>
      <c r="F39" s="223">
        <f t="shared" ref="F39:F57" si="3">E39*12</f>
        <v>0</v>
      </c>
      <c r="G39" s="225">
        <f>E39*3</f>
        <v>0</v>
      </c>
    </row>
    <row r="40" spans="1:8" ht="21" customHeight="1" x14ac:dyDescent="0.15">
      <c r="A40" s="734" t="str">
        <f>'09月統合家計簿'!A40</f>
        <v>年内の出金予定項目明細を記してください</v>
      </c>
      <c r="B40" s="731"/>
      <c r="C40" s="731"/>
      <c r="D40" s="732"/>
      <c r="E40" s="742">
        <v>0</v>
      </c>
      <c r="F40" s="223">
        <f>E40*12</f>
        <v>0</v>
      </c>
      <c r="G40" s="225">
        <f>E40*3</f>
        <v>0</v>
      </c>
    </row>
    <row r="41" spans="1:8" ht="21" customHeight="1" x14ac:dyDescent="0.15">
      <c r="A41" s="734" t="str">
        <f>'09月統合家計簿'!A41</f>
        <v>年内の出金予定項目明細を記してください</v>
      </c>
      <c r="B41" s="731"/>
      <c r="C41" s="731"/>
      <c r="D41" s="732"/>
      <c r="E41" s="742">
        <v>0</v>
      </c>
      <c r="F41" s="223">
        <f t="shared" si="3"/>
        <v>0</v>
      </c>
      <c r="G41" s="225">
        <f t="shared" ref="G41:G57" si="4">E41*3</f>
        <v>0</v>
      </c>
    </row>
    <row r="42" spans="1:8" ht="21" customHeight="1" x14ac:dyDescent="0.15">
      <c r="A42" s="734" t="str">
        <f>'09月統合家計簿'!A42</f>
        <v>年内の出金予定項目明細を記してください</v>
      </c>
      <c r="B42" s="734"/>
      <c r="C42" s="734"/>
      <c r="D42" s="735"/>
      <c r="E42" s="743"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734" t="str">
        <f>'09月統合家計簿'!A43</f>
        <v>年内の出金予定項目明細を記してください</v>
      </c>
      <c r="B43" s="734"/>
      <c r="C43" s="734"/>
      <c r="D43" s="735"/>
      <c r="E43" s="743"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734" t="str">
        <f>'09月統合家計簿'!A44</f>
        <v>年内の出金予定項目明細を記してください</v>
      </c>
      <c r="B44" s="734"/>
      <c r="C44" s="734"/>
      <c r="D44" s="735"/>
      <c r="E44" s="744"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734" t="str">
        <f>'09月統合家計簿'!A45</f>
        <v>年内の出金予定項目明細を記してください</v>
      </c>
      <c r="B45" s="734"/>
      <c r="C45" s="734"/>
      <c r="D45" s="735"/>
      <c r="E45" s="744"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734" t="str">
        <f>'09月統合家計簿'!A46</f>
        <v>年内の出金予定項目明細を記してください</v>
      </c>
      <c r="B46" s="734"/>
      <c r="C46" s="734"/>
      <c r="D46" s="734"/>
      <c r="E46" s="745"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734" t="str">
        <f>'09月統合家計簿'!A47</f>
        <v>年内の出金予定項目明細を記してください</v>
      </c>
      <c r="B47" s="734"/>
      <c r="C47" s="734"/>
      <c r="D47" s="734"/>
      <c r="E47" s="746"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734" t="str">
        <f>'09月統合家計簿'!A48</f>
        <v>年内の出金予定項目明細を記してください</v>
      </c>
      <c r="B48" s="734"/>
      <c r="C48" s="734"/>
      <c r="D48" s="734"/>
      <c r="E48" s="746"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734" t="str">
        <f>'09月統合家計簿'!A49</f>
        <v>年内の出金予定項目明細を記してください</v>
      </c>
      <c r="B49" s="734"/>
      <c r="C49" s="734"/>
      <c r="D49" s="734"/>
      <c r="E49" s="745"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734" t="str">
        <f>'09月統合家計簿'!A50</f>
        <v>年内の出金予定項目明細を記してください</v>
      </c>
      <c r="B50" s="734"/>
      <c r="C50" s="734"/>
      <c r="D50" s="734"/>
      <c r="E50" s="746"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734" t="str">
        <f>'09月統合家計簿'!A51</f>
        <v>年内の出金予定項目明細を記してください</v>
      </c>
      <c r="B51" s="734"/>
      <c r="C51" s="734"/>
      <c r="D51" s="734"/>
      <c r="E51" s="746"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734" t="str">
        <f>'09月統合家計簿'!A52</f>
        <v>年内の出金予定項目明細を記してください</v>
      </c>
      <c r="B52" s="734"/>
      <c r="C52" s="734"/>
      <c r="D52" s="734"/>
      <c r="E52" s="746"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734" t="str">
        <f>'09月統合家計簿'!A53</f>
        <v>年内の出金予定項目明細を記してください</v>
      </c>
      <c r="B53" s="734"/>
      <c r="C53" s="734"/>
      <c r="D53" s="734"/>
      <c r="E53" s="746"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734" t="str">
        <f>'09月統合家計簿'!A54</f>
        <v>年内の出金予定項目明細を記してください</v>
      </c>
      <c r="B54" s="734"/>
      <c r="C54" s="734"/>
      <c r="D54" s="735"/>
      <c r="E54" s="745"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734" t="str">
        <f>'09月統合家計簿'!A55</f>
        <v>年内の出金予定項目明細を記してください</v>
      </c>
      <c r="B55" s="734"/>
      <c r="C55" s="734"/>
      <c r="D55" s="735"/>
      <c r="E55" s="746"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734" t="str">
        <f>'09月統合家計簿'!A56</f>
        <v>年内の出金予定項目明細を記してください</v>
      </c>
      <c r="B56" s="734"/>
      <c r="C56" s="734"/>
      <c r="D56" s="735"/>
      <c r="E56" s="745"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734" t="str">
        <f>'09月統合家計簿'!A57</f>
        <v>年内の出金予定項目明細を記してください</v>
      </c>
      <c r="B57" s="747"/>
      <c r="C57" s="747"/>
      <c r="D57" s="748"/>
      <c r="E57" s="749">
        <v>0</v>
      </c>
      <c r="F57" s="227">
        <f t="shared" si="3"/>
        <v>0</v>
      </c>
      <c r="G57" s="294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61B6-E102-4E5E-8F2D-5CF13AB5E432}">
  <sheetPr codeName="Sheet38">
    <tabColor rgb="FFFFE28F"/>
  </sheetPr>
  <dimension ref="A1:AD57"/>
  <sheetViews>
    <sheetView zoomScaleNormal="100"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246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140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'10月統合家計簿'!A7</f>
        <v>○○銀行　１</v>
      </c>
      <c r="B5" s="182">
        <f>'09月銀行口座入出金表'!L5</f>
        <v>0</v>
      </c>
      <c r="C5" s="57">
        <f>'10月カード利用明細表'!B14</f>
        <v>0</v>
      </c>
      <c r="D5" s="892" t="s">
        <v>50</v>
      </c>
      <c r="E5" s="697"/>
      <c r="F5" s="713"/>
      <c r="G5" s="728"/>
      <c r="H5" s="719"/>
      <c r="I5" s="729"/>
      <c r="J5" s="728"/>
      <c r="K5" s="730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722"/>
      <c r="D6" s="696"/>
      <c r="E6" s="723"/>
      <c r="F6" s="698"/>
      <c r="G6" s="724"/>
      <c r="H6" s="700"/>
      <c r="I6" s="701"/>
      <c r="J6" s="699"/>
      <c r="K6" s="702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695"/>
      <c r="D7" s="696"/>
      <c r="E7" s="697"/>
      <c r="F7" s="698"/>
      <c r="G7" s="699"/>
      <c r="H7" s="700"/>
      <c r="I7" s="701"/>
      <c r="J7" s="699"/>
      <c r="K7" s="702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695"/>
      <c r="D8" s="718"/>
      <c r="E8" s="697"/>
      <c r="F8" s="698"/>
      <c r="G8" s="699"/>
      <c r="H8" s="700"/>
      <c r="I8" s="701"/>
      <c r="J8" s="699"/>
      <c r="K8" s="702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725"/>
      <c r="D9" s="726"/>
      <c r="E9" s="727"/>
      <c r="F9" s="706"/>
      <c r="G9" s="707"/>
      <c r="H9" s="708"/>
      <c r="I9" s="709"/>
      <c r="J9" s="707"/>
      <c r="K9" s="710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'10月統合家計簿'!A8</f>
        <v>○○銀行　２</v>
      </c>
      <c r="B10" s="220">
        <f>'09月銀行口座入出金表'!L10</f>
        <v>0</v>
      </c>
      <c r="C10" s="69">
        <f>'10月カード利用明細表'!B26</f>
        <v>0</v>
      </c>
      <c r="D10" s="711" t="s">
        <v>51</v>
      </c>
      <c r="E10" s="712"/>
      <c r="F10" s="713"/>
      <c r="G10" s="714"/>
      <c r="H10" s="700"/>
      <c r="I10" s="715"/>
      <c r="J10" s="714"/>
      <c r="K10" s="716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695"/>
      <c r="D11" s="696"/>
      <c r="E11" s="697"/>
      <c r="F11" s="698"/>
      <c r="G11" s="699"/>
      <c r="H11" s="700"/>
      <c r="I11" s="701"/>
      <c r="J11" s="699"/>
      <c r="K11" s="702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695"/>
      <c r="D12" s="696"/>
      <c r="E12" s="697"/>
      <c r="F12" s="698"/>
      <c r="G12" s="699"/>
      <c r="H12" s="700"/>
      <c r="I12" s="701"/>
      <c r="J12" s="699"/>
      <c r="K12" s="702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695"/>
      <c r="D13" s="718"/>
      <c r="E13" s="697"/>
      <c r="F13" s="698"/>
      <c r="G13" s="699"/>
      <c r="H13" s="700"/>
      <c r="I13" s="701"/>
      <c r="J13" s="699"/>
      <c r="K13" s="702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66"/>
      <c r="C14" s="703"/>
      <c r="D14" s="721"/>
      <c r="E14" s="705"/>
      <c r="F14" s="706"/>
      <c r="G14" s="707"/>
      <c r="H14" s="708"/>
      <c r="I14" s="709"/>
      <c r="J14" s="707"/>
      <c r="K14" s="710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'10月統合家計簿'!A9</f>
        <v>○○銀行　３</v>
      </c>
      <c r="B15" s="220">
        <f>'09月銀行口座入出金表'!L15</f>
        <v>0</v>
      </c>
      <c r="C15" s="69">
        <f>'10月カード利用明細表'!B38</f>
        <v>0</v>
      </c>
      <c r="D15" s="711" t="s">
        <v>52</v>
      </c>
      <c r="E15" s="712"/>
      <c r="F15" s="713"/>
      <c r="G15" s="714"/>
      <c r="H15" s="700"/>
      <c r="I15" s="715"/>
      <c r="J15" s="714"/>
      <c r="K15" s="716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695"/>
      <c r="D16" s="696"/>
      <c r="E16" s="697"/>
      <c r="F16" s="698"/>
      <c r="G16" s="699"/>
      <c r="H16" s="700"/>
      <c r="I16" s="701"/>
      <c r="J16" s="699"/>
      <c r="K16" s="702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695"/>
      <c r="D17" s="718"/>
      <c r="E17" s="697"/>
      <c r="F17" s="698"/>
      <c r="G17" s="699"/>
      <c r="H17" s="700"/>
      <c r="I17" s="701"/>
      <c r="J17" s="699"/>
      <c r="K17" s="702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695"/>
      <c r="D18" s="718"/>
      <c r="E18" s="697"/>
      <c r="F18" s="698"/>
      <c r="G18" s="699"/>
      <c r="H18" s="700"/>
      <c r="I18" s="701"/>
      <c r="J18" s="699"/>
      <c r="K18" s="702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66"/>
      <c r="C19" s="703"/>
      <c r="D19" s="718"/>
      <c r="E19" s="705"/>
      <c r="F19" s="706"/>
      <c r="G19" s="707"/>
      <c r="H19" s="708"/>
      <c r="I19" s="709"/>
      <c r="J19" s="707"/>
      <c r="K19" s="710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'10月統合家計簿'!A10</f>
        <v>○○銀行　４</v>
      </c>
      <c r="B20" s="220">
        <f>'09月銀行口座入出金表'!L20</f>
        <v>0</v>
      </c>
      <c r="C20" s="69">
        <f>'10月カード利用明細表'!B50</f>
        <v>0</v>
      </c>
      <c r="D20" s="711" t="s">
        <v>53</v>
      </c>
      <c r="E20" s="712"/>
      <c r="F20" s="713"/>
      <c r="G20" s="714"/>
      <c r="H20" s="700"/>
      <c r="I20" s="715"/>
      <c r="J20" s="714"/>
      <c r="K20" s="716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695"/>
      <c r="D21" s="696"/>
      <c r="E21" s="697"/>
      <c r="F21" s="698"/>
      <c r="G21" s="699"/>
      <c r="H21" s="700"/>
      <c r="I21" s="701"/>
      <c r="J21" s="699"/>
      <c r="K21" s="702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695"/>
      <c r="D22" s="696"/>
      <c r="E22" s="697"/>
      <c r="F22" s="698"/>
      <c r="G22" s="699"/>
      <c r="H22" s="700"/>
      <c r="I22" s="701"/>
      <c r="J22" s="699"/>
      <c r="K22" s="702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695"/>
      <c r="D23" s="696"/>
      <c r="E23" s="697"/>
      <c r="F23" s="698"/>
      <c r="G23" s="699"/>
      <c r="H23" s="700"/>
      <c r="I23" s="701"/>
      <c r="J23" s="699"/>
      <c r="K23" s="702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66"/>
      <c r="C24" s="703"/>
      <c r="D24" s="704"/>
      <c r="E24" s="705"/>
      <c r="F24" s="706"/>
      <c r="G24" s="707"/>
      <c r="H24" s="708"/>
      <c r="I24" s="709"/>
      <c r="J24" s="707"/>
      <c r="K24" s="710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'10月統合家計簿'!A11</f>
        <v>○○銀行　５</v>
      </c>
      <c r="B25" s="220">
        <f>'09月銀行口座入出金表'!L25</f>
        <v>0</v>
      </c>
      <c r="C25" s="69">
        <f>'10月カード利用明細表'!B62</f>
        <v>0</v>
      </c>
      <c r="D25" s="711" t="s">
        <v>54</v>
      </c>
      <c r="E25" s="712"/>
      <c r="F25" s="713"/>
      <c r="G25" s="714"/>
      <c r="H25" s="700"/>
      <c r="I25" s="715"/>
      <c r="J25" s="714"/>
      <c r="K25" s="716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695"/>
      <c r="D26" s="696"/>
      <c r="E26" s="697"/>
      <c r="F26" s="698"/>
      <c r="G26" s="699"/>
      <c r="H26" s="700"/>
      <c r="I26" s="701"/>
      <c r="J26" s="699"/>
      <c r="K26" s="702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695"/>
      <c r="D27" s="696"/>
      <c r="E27" s="697"/>
      <c r="F27" s="698"/>
      <c r="G27" s="699"/>
      <c r="H27" s="700"/>
      <c r="I27" s="701"/>
      <c r="J27" s="699"/>
      <c r="K27" s="702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695"/>
      <c r="D28" s="696"/>
      <c r="E28" s="697"/>
      <c r="F28" s="698"/>
      <c r="G28" s="699"/>
      <c r="H28" s="700"/>
      <c r="I28" s="701"/>
      <c r="J28" s="699"/>
      <c r="K28" s="702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66"/>
      <c r="C29" s="703"/>
      <c r="D29" s="704"/>
      <c r="E29" s="705"/>
      <c r="F29" s="706"/>
      <c r="G29" s="707"/>
      <c r="H29" s="708"/>
      <c r="I29" s="709"/>
      <c r="J29" s="707"/>
      <c r="K29" s="710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'10月統合家計簿'!A12</f>
        <v>○○銀行　６</v>
      </c>
      <c r="B30" s="220">
        <f>'09月銀行口座入出金表'!L30</f>
        <v>0</v>
      </c>
      <c r="C30" s="69">
        <f>'10月カード利用明細表'!B74</f>
        <v>0</v>
      </c>
      <c r="D30" s="711" t="s">
        <v>55</v>
      </c>
      <c r="E30" s="712"/>
      <c r="F30" s="713"/>
      <c r="G30" s="714"/>
      <c r="H30" s="719"/>
      <c r="I30" s="715"/>
      <c r="J30" s="714"/>
      <c r="K30" s="716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695"/>
      <c r="D31" s="720"/>
      <c r="E31" s="697"/>
      <c r="F31" s="698"/>
      <c r="G31" s="699"/>
      <c r="H31" s="700"/>
      <c r="I31" s="701"/>
      <c r="J31" s="699"/>
      <c r="K31" s="702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695"/>
      <c r="D32" s="696"/>
      <c r="E32" s="697"/>
      <c r="F32" s="698"/>
      <c r="G32" s="699"/>
      <c r="H32" s="700"/>
      <c r="I32" s="701"/>
      <c r="J32" s="699"/>
      <c r="K32" s="702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695"/>
      <c r="D33" s="718"/>
      <c r="E33" s="697"/>
      <c r="F33" s="698"/>
      <c r="G33" s="699"/>
      <c r="H33" s="700"/>
      <c r="I33" s="701"/>
      <c r="J33" s="699"/>
      <c r="K33" s="702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66"/>
      <c r="C34" s="703"/>
      <c r="D34" s="718"/>
      <c r="E34" s="705"/>
      <c r="F34" s="706"/>
      <c r="G34" s="707"/>
      <c r="H34" s="708"/>
      <c r="I34" s="709"/>
      <c r="J34" s="707"/>
      <c r="K34" s="710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'10月統合家計簿'!A13</f>
        <v>○○銀行　７</v>
      </c>
      <c r="B35" s="220">
        <f>'09月銀行口座入出金表'!L35</f>
        <v>0</v>
      </c>
      <c r="C35" s="69">
        <f>'10月カード利用明細表'!B86</f>
        <v>0</v>
      </c>
      <c r="D35" s="711" t="s">
        <v>56</v>
      </c>
      <c r="E35" s="712"/>
      <c r="F35" s="713"/>
      <c r="G35" s="714"/>
      <c r="H35" s="719"/>
      <c r="I35" s="715"/>
      <c r="J35" s="714"/>
      <c r="K35" s="716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695"/>
      <c r="D36" s="717"/>
      <c r="E36" s="697"/>
      <c r="F36" s="698"/>
      <c r="G36" s="699"/>
      <c r="H36" s="700"/>
      <c r="I36" s="701"/>
      <c r="J36" s="699"/>
      <c r="K36" s="702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695"/>
      <c r="D37" s="696"/>
      <c r="E37" s="697"/>
      <c r="F37" s="698"/>
      <c r="G37" s="699"/>
      <c r="H37" s="700"/>
      <c r="I37" s="701"/>
      <c r="J37" s="699"/>
      <c r="K37" s="702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695"/>
      <c r="D38" s="718"/>
      <c r="E38" s="697"/>
      <c r="F38" s="698"/>
      <c r="G38" s="699"/>
      <c r="H38" s="700"/>
      <c r="I38" s="701"/>
      <c r="J38" s="699"/>
      <c r="K38" s="702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66"/>
      <c r="C39" s="703"/>
      <c r="D39" s="718"/>
      <c r="E39" s="705"/>
      <c r="F39" s="706"/>
      <c r="G39" s="707"/>
      <c r="H39" s="708"/>
      <c r="I39" s="709"/>
      <c r="J39" s="707"/>
      <c r="K39" s="710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'10月統合家計簿'!A14</f>
        <v>○○銀行　８</v>
      </c>
      <c r="B40" s="220">
        <f>'09月銀行口座入出金表'!L40</f>
        <v>0</v>
      </c>
      <c r="C40" s="69">
        <f>'10月カード利用明細表'!B98</f>
        <v>0</v>
      </c>
      <c r="D40" s="711" t="s">
        <v>223</v>
      </c>
      <c r="E40" s="712"/>
      <c r="F40" s="713"/>
      <c r="G40" s="714"/>
      <c r="H40" s="700"/>
      <c r="I40" s="715"/>
      <c r="J40" s="714"/>
      <c r="K40" s="716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695"/>
      <c r="D41" s="717"/>
      <c r="E41" s="697"/>
      <c r="F41" s="698"/>
      <c r="G41" s="699"/>
      <c r="H41" s="700"/>
      <c r="I41" s="701"/>
      <c r="J41" s="699"/>
      <c r="K41" s="702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695"/>
      <c r="D42" s="696"/>
      <c r="E42" s="697"/>
      <c r="F42" s="698"/>
      <c r="G42" s="699"/>
      <c r="H42" s="700"/>
      <c r="I42" s="701"/>
      <c r="J42" s="699"/>
      <c r="K42" s="702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695"/>
      <c r="D43" s="718"/>
      <c r="E43" s="697"/>
      <c r="F43" s="698"/>
      <c r="G43" s="699"/>
      <c r="H43" s="700"/>
      <c r="I43" s="701"/>
      <c r="J43" s="699"/>
      <c r="K43" s="702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66"/>
      <c r="C44" s="703"/>
      <c r="D44" s="718"/>
      <c r="E44" s="705"/>
      <c r="F44" s="706"/>
      <c r="G44" s="707"/>
      <c r="H44" s="708"/>
      <c r="I44" s="709"/>
      <c r="J44" s="707"/>
      <c r="K44" s="710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'10月統合家計簿'!A15</f>
        <v>○○銀行　９</v>
      </c>
      <c r="B45" s="220">
        <f>'09月銀行口座入出金表'!L45</f>
        <v>0</v>
      </c>
      <c r="C45" s="69">
        <f>'10月カード利用明細表'!B110</f>
        <v>0</v>
      </c>
      <c r="D45" s="711" t="s">
        <v>224</v>
      </c>
      <c r="E45" s="712"/>
      <c r="F45" s="713"/>
      <c r="G45" s="714"/>
      <c r="H45" s="700"/>
      <c r="I45" s="715"/>
      <c r="J45" s="714"/>
      <c r="K45" s="716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695"/>
      <c r="D46" s="696"/>
      <c r="E46" s="697"/>
      <c r="F46" s="698"/>
      <c r="G46" s="699"/>
      <c r="H46" s="700"/>
      <c r="I46" s="701"/>
      <c r="J46" s="699"/>
      <c r="K46" s="702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695"/>
      <c r="D47" s="696"/>
      <c r="E47" s="697"/>
      <c r="F47" s="698"/>
      <c r="G47" s="699"/>
      <c r="H47" s="700"/>
      <c r="I47" s="701"/>
      <c r="J47" s="699"/>
      <c r="K47" s="702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695"/>
      <c r="D48" s="696"/>
      <c r="E48" s="697"/>
      <c r="F48" s="698"/>
      <c r="G48" s="699"/>
      <c r="H48" s="700"/>
      <c r="I48" s="701"/>
      <c r="J48" s="699"/>
      <c r="K48" s="702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66"/>
      <c r="C49" s="703"/>
      <c r="D49" s="704"/>
      <c r="E49" s="705"/>
      <c r="F49" s="706"/>
      <c r="G49" s="707"/>
      <c r="H49" s="708"/>
      <c r="I49" s="709"/>
      <c r="J49" s="707"/>
      <c r="K49" s="710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'10月統合家計簿'!A16</f>
        <v>○○銀行　１０</v>
      </c>
      <c r="B50" s="220">
        <f>'09月銀行口座入出金表'!L50</f>
        <v>0</v>
      </c>
      <c r="C50" s="69">
        <f>'10月カード利用明細表'!B122</f>
        <v>0</v>
      </c>
      <c r="D50" s="711" t="s">
        <v>225</v>
      </c>
      <c r="E50" s="712"/>
      <c r="F50" s="713"/>
      <c r="G50" s="714"/>
      <c r="H50" s="700"/>
      <c r="I50" s="715"/>
      <c r="J50" s="714"/>
      <c r="K50" s="716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695"/>
      <c r="D51" s="696"/>
      <c r="E51" s="697"/>
      <c r="F51" s="698"/>
      <c r="G51" s="699"/>
      <c r="H51" s="700"/>
      <c r="I51" s="701"/>
      <c r="J51" s="699"/>
      <c r="K51" s="702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695"/>
      <c r="D52" s="696"/>
      <c r="E52" s="697"/>
      <c r="F52" s="698"/>
      <c r="G52" s="699"/>
      <c r="H52" s="700"/>
      <c r="I52" s="701"/>
      <c r="J52" s="699"/>
      <c r="K52" s="702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695"/>
      <c r="D53" s="696"/>
      <c r="E53" s="697"/>
      <c r="F53" s="698"/>
      <c r="G53" s="699"/>
      <c r="H53" s="700"/>
      <c r="I53" s="701"/>
      <c r="J53" s="699"/>
      <c r="K53" s="702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703"/>
      <c r="D54" s="704"/>
      <c r="E54" s="705"/>
      <c r="F54" s="706"/>
      <c r="G54" s="707"/>
      <c r="H54" s="708"/>
      <c r="I54" s="709"/>
      <c r="J54" s="707"/>
      <c r="K54" s="710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'09月現金収支表'!G37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'10月現金収支表'!G37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ABD6-7B4E-40AF-9302-30B7D7595710}">
  <sheetPr codeName="Sheet39">
    <tabColor rgb="FFFFE28F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142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621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37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1020"/>
      <c r="B7" s="1021"/>
      <c r="C7" s="1022"/>
    </row>
    <row r="8" spans="1:3" ht="21" customHeight="1" x14ac:dyDescent="0.4">
      <c r="A8" s="1023"/>
      <c r="B8" s="1024"/>
      <c r="C8" s="1025"/>
    </row>
    <row r="9" spans="1:3" ht="21" customHeight="1" x14ac:dyDescent="0.4">
      <c r="A9" s="1023"/>
      <c r="B9" s="1024"/>
      <c r="C9" s="1025"/>
    </row>
    <row r="10" spans="1:3" ht="21" customHeight="1" x14ac:dyDescent="0.4">
      <c r="A10" s="1023"/>
      <c r="B10" s="1024"/>
      <c r="C10" s="1026"/>
    </row>
    <row r="11" spans="1:3" ht="21" customHeight="1" x14ac:dyDescent="0.4">
      <c r="A11" s="1023"/>
      <c r="B11" s="1024"/>
      <c r="C11" s="1026"/>
    </row>
    <row r="12" spans="1:3" ht="21" customHeight="1" x14ac:dyDescent="0.4">
      <c r="A12" s="1023"/>
      <c r="B12" s="1024"/>
      <c r="C12" s="1026"/>
    </row>
    <row r="13" spans="1:3" ht="21" customHeight="1" x14ac:dyDescent="0.4">
      <c r="A13" s="1027"/>
      <c r="B13" s="1028"/>
      <c r="C13" s="1029"/>
    </row>
    <row r="14" spans="1:3" ht="21" customHeight="1" x14ac:dyDescent="0.4">
      <c r="A14" s="132" t="s">
        <v>143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3" s="127" customFormat="1" ht="18" customHeight="1" x14ac:dyDescent="0.15">
      <c r="A17" s="937" t="str">
        <f>'03月カード利用明細表'!A17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1020"/>
      <c r="B19" s="1021"/>
      <c r="C19" s="1022"/>
    </row>
    <row r="20" spans="1:3" ht="21" customHeight="1" x14ac:dyDescent="0.4">
      <c r="A20" s="1023"/>
      <c r="B20" s="1024"/>
      <c r="C20" s="1025"/>
    </row>
    <row r="21" spans="1:3" ht="21" customHeight="1" x14ac:dyDescent="0.4">
      <c r="A21" s="1023"/>
      <c r="B21" s="1024"/>
      <c r="C21" s="1025"/>
    </row>
    <row r="22" spans="1:3" ht="21" customHeight="1" x14ac:dyDescent="0.4">
      <c r="A22" s="1023"/>
      <c r="B22" s="1024"/>
      <c r="C22" s="1026"/>
    </row>
    <row r="23" spans="1:3" ht="21" customHeight="1" x14ac:dyDescent="0.4">
      <c r="A23" s="1023"/>
      <c r="B23" s="1024"/>
      <c r="C23" s="1026"/>
    </row>
    <row r="24" spans="1:3" ht="21" customHeight="1" x14ac:dyDescent="0.4">
      <c r="A24" s="1023"/>
      <c r="B24" s="1024"/>
      <c r="C24" s="1026"/>
    </row>
    <row r="25" spans="1:3" ht="21" customHeight="1" x14ac:dyDescent="0.4">
      <c r="A25" s="1027"/>
      <c r="B25" s="1028"/>
      <c r="C25" s="1029"/>
    </row>
    <row r="26" spans="1:3" ht="21" customHeight="1" x14ac:dyDescent="0.4">
      <c r="A26" s="132" t="s">
        <v>143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3" s="127" customFormat="1" ht="18" customHeight="1" x14ac:dyDescent="0.15">
      <c r="A29" s="937" t="str">
        <f>'03月カード利用明細表'!A29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1020"/>
      <c r="B31" s="1021"/>
      <c r="C31" s="1022"/>
    </row>
    <row r="32" spans="1:3" ht="21" customHeight="1" x14ac:dyDescent="0.4">
      <c r="A32" s="1023"/>
      <c r="B32" s="1024"/>
      <c r="C32" s="1025"/>
    </row>
    <row r="33" spans="1:3" ht="21" customHeight="1" x14ac:dyDescent="0.4">
      <c r="A33" s="1023"/>
      <c r="B33" s="1024"/>
      <c r="C33" s="1025"/>
    </row>
    <row r="34" spans="1:3" ht="21" customHeight="1" x14ac:dyDescent="0.4">
      <c r="A34" s="1023"/>
      <c r="B34" s="1024"/>
      <c r="C34" s="1026"/>
    </row>
    <row r="35" spans="1:3" ht="21" customHeight="1" x14ac:dyDescent="0.4">
      <c r="A35" s="1023"/>
      <c r="B35" s="1024"/>
      <c r="C35" s="1026"/>
    </row>
    <row r="36" spans="1:3" ht="21" customHeight="1" x14ac:dyDescent="0.4">
      <c r="A36" s="1023"/>
      <c r="B36" s="1024"/>
      <c r="C36" s="1026"/>
    </row>
    <row r="37" spans="1:3" ht="21" customHeight="1" x14ac:dyDescent="0.4">
      <c r="A37" s="1027"/>
      <c r="B37" s="1028"/>
      <c r="C37" s="1029"/>
    </row>
    <row r="38" spans="1:3" ht="21" customHeight="1" x14ac:dyDescent="0.4">
      <c r="A38" s="132" t="s">
        <v>143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37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1020"/>
      <c r="B43" s="1021"/>
      <c r="C43" s="1022"/>
    </row>
    <row r="44" spans="1:3" ht="21" customHeight="1" x14ac:dyDescent="0.4">
      <c r="A44" s="1023"/>
      <c r="B44" s="1024"/>
      <c r="C44" s="1025"/>
    </row>
    <row r="45" spans="1:3" ht="21" customHeight="1" x14ac:dyDescent="0.4">
      <c r="A45" s="1023"/>
      <c r="B45" s="1024"/>
      <c r="C45" s="1025"/>
    </row>
    <row r="46" spans="1:3" ht="21" customHeight="1" x14ac:dyDescent="0.4">
      <c r="A46" s="1023"/>
      <c r="B46" s="1024"/>
      <c r="C46" s="1026"/>
    </row>
    <row r="47" spans="1:3" ht="21" customHeight="1" x14ac:dyDescent="0.4">
      <c r="A47" s="1023"/>
      <c r="B47" s="1024"/>
      <c r="C47" s="1026"/>
    </row>
    <row r="48" spans="1:3" ht="21" customHeight="1" x14ac:dyDescent="0.4">
      <c r="A48" s="1023"/>
      <c r="B48" s="1024"/>
      <c r="C48" s="1026"/>
    </row>
    <row r="49" spans="1:3" ht="21" customHeight="1" x14ac:dyDescent="0.4">
      <c r="A49" s="1027"/>
      <c r="B49" s="1028"/>
      <c r="C49" s="1029"/>
    </row>
    <row r="50" spans="1:3" ht="21" customHeight="1" x14ac:dyDescent="0.4">
      <c r="A50" s="132" t="s">
        <v>143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37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1020"/>
      <c r="B55" s="1021"/>
      <c r="C55" s="1022"/>
    </row>
    <row r="56" spans="1:3" ht="21" customHeight="1" x14ac:dyDescent="0.4">
      <c r="A56" s="1023"/>
      <c r="B56" s="1024"/>
      <c r="C56" s="1025"/>
    </row>
    <row r="57" spans="1:3" ht="21" customHeight="1" x14ac:dyDescent="0.4">
      <c r="A57" s="1023"/>
      <c r="B57" s="1024"/>
      <c r="C57" s="1025"/>
    </row>
    <row r="58" spans="1:3" ht="21" customHeight="1" x14ac:dyDescent="0.4">
      <c r="A58" s="1023"/>
      <c r="B58" s="1024"/>
      <c r="C58" s="1026"/>
    </row>
    <row r="59" spans="1:3" ht="21" customHeight="1" x14ac:dyDescent="0.4">
      <c r="A59" s="1023"/>
      <c r="B59" s="1024"/>
      <c r="C59" s="1026"/>
    </row>
    <row r="60" spans="1:3" ht="21" customHeight="1" x14ac:dyDescent="0.4">
      <c r="A60" s="1023"/>
      <c r="B60" s="1024"/>
      <c r="C60" s="1026"/>
    </row>
    <row r="61" spans="1:3" ht="21" customHeight="1" x14ac:dyDescent="0.4">
      <c r="A61" s="1027"/>
      <c r="B61" s="1028"/>
      <c r="C61" s="1029"/>
    </row>
    <row r="62" spans="1:3" ht="21" customHeight="1" x14ac:dyDescent="0.4">
      <c r="A62" s="132" t="s">
        <v>143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37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1020"/>
      <c r="B67" s="1021"/>
      <c r="C67" s="1022"/>
    </row>
    <row r="68" spans="1:3" ht="21" customHeight="1" x14ac:dyDescent="0.4">
      <c r="A68" s="1023"/>
      <c r="B68" s="1024"/>
      <c r="C68" s="1025"/>
    </row>
    <row r="69" spans="1:3" ht="21" customHeight="1" x14ac:dyDescent="0.4">
      <c r="A69" s="1023"/>
      <c r="B69" s="1024"/>
      <c r="C69" s="1025"/>
    </row>
    <row r="70" spans="1:3" ht="21" customHeight="1" x14ac:dyDescent="0.4">
      <c r="A70" s="1023"/>
      <c r="B70" s="1024"/>
      <c r="C70" s="1026"/>
    </row>
    <row r="71" spans="1:3" ht="21" customHeight="1" x14ac:dyDescent="0.4">
      <c r="A71" s="1023"/>
      <c r="B71" s="1024"/>
      <c r="C71" s="1026"/>
    </row>
    <row r="72" spans="1:3" ht="21" customHeight="1" x14ac:dyDescent="0.4">
      <c r="A72" s="1023"/>
      <c r="B72" s="1024"/>
      <c r="C72" s="1026"/>
    </row>
    <row r="73" spans="1:3" ht="21" customHeight="1" x14ac:dyDescent="0.4">
      <c r="A73" s="1027"/>
      <c r="B73" s="1028"/>
      <c r="C73" s="1029"/>
    </row>
    <row r="74" spans="1:3" ht="21" customHeight="1" x14ac:dyDescent="0.4">
      <c r="A74" s="132" t="s">
        <v>143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37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1020"/>
      <c r="B79" s="1021"/>
      <c r="C79" s="1022"/>
    </row>
    <row r="80" spans="1:3" ht="21" customHeight="1" x14ac:dyDescent="0.4">
      <c r="A80" s="1023"/>
      <c r="B80" s="1024"/>
      <c r="C80" s="1025"/>
    </row>
    <row r="81" spans="1:3" ht="21" customHeight="1" x14ac:dyDescent="0.4">
      <c r="A81" s="1023"/>
      <c r="B81" s="1024"/>
      <c r="C81" s="1025"/>
    </row>
    <row r="82" spans="1:3" ht="21" customHeight="1" x14ac:dyDescent="0.4">
      <c r="A82" s="1023"/>
      <c r="B82" s="1024"/>
      <c r="C82" s="1026"/>
    </row>
    <row r="83" spans="1:3" ht="21" customHeight="1" x14ac:dyDescent="0.4">
      <c r="A83" s="1023"/>
      <c r="B83" s="1024"/>
      <c r="C83" s="1026"/>
    </row>
    <row r="84" spans="1:3" ht="21" customHeight="1" x14ac:dyDescent="0.4">
      <c r="A84" s="1023"/>
      <c r="B84" s="1024"/>
      <c r="C84" s="1026"/>
    </row>
    <row r="85" spans="1:3" ht="21" customHeight="1" x14ac:dyDescent="0.4">
      <c r="A85" s="1027"/>
      <c r="B85" s="1028"/>
      <c r="C85" s="1029"/>
    </row>
    <row r="86" spans="1:3" ht="21" customHeight="1" x14ac:dyDescent="0.4">
      <c r="A86" s="132" t="s">
        <v>143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37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1020"/>
      <c r="B91" s="1021"/>
      <c r="C91" s="1022"/>
    </row>
    <row r="92" spans="1:3" ht="21" customHeight="1" x14ac:dyDescent="0.4">
      <c r="A92" s="1023"/>
      <c r="B92" s="1024"/>
      <c r="C92" s="1025"/>
    </row>
    <row r="93" spans="1:3" ht="21" customHeight="1" x14ac:dyDescent="0.4">
      <c r="A93" s="1023"/>
      <c r="B93" s="1024"/>
      <c r="C93" s="1025"/>
    </row>
    <row r="94" spans="1:3" ht="21" customHeight="1" x14ac:dyDescent="0.4">
      <c r="A94" s="1023"/>
      <c r="B94" s="1024"/>
      <c r="C94" s="1026"/>
    </row>
    <row r="95" spans="1:3" ht="21" customHeight="1" x14ac:dyDescent="0.4">
      <c r="A95" s="1023"/>
      <c r="B95" s="1024"/>
      <c r="C95" s="1026"/>
    </row>
    <row r="96" spans="1:3" ht="21" customHeight="1" x14ac:dyDescent="0.4">
      <c r="A96" s="1023"/>
      <c r="B96" s="1024"/>
      <c r="C96" s="1026"/>
    </row>
    <row r="97" spans="1:3" ht="21" customHeight="1" x14ac:dyDescent="0.4">
      <c r="A97" s="1027"/>
      <c r="B97" s="1028"/>
      <c r="C97" s="1029"/>
    </row>
    <row r="98" spans="1:3" ht="21" customHeight="1" x14ac:dyDescent="0.4">
      <c r="A98" s="132" t="s">
        <v>143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37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1020"/>
      <c r="B103" s="1021"/>
      <c r="C103" s="1022"/>
    </row>
    <row r="104" spans="1:3" ht="21" customHeight="1" x14ac:dyDescent="0.4">
      <c r="A104" s="1023"/>
      <c r="B104" s="1024"/>
      <c r="C104" s="1025"/>
    </row>
    <row r="105" spans="1:3" ht="21" customHeight="1" x14ac:dyDescent="0.4">
      <c r="A105" s="1023"/>
      <c r="B105" s="1024"/>
      <c r="C105" s="1025"/>
    </row>
    <row r="106" spans="1:3" ht="21" customHeight="1" x14ac:dyDescent="0.4">
      <c r="A106" s="1023"/>
      <c r="B106" s="1024"/>
      <c r="C106" s="1026"/>
    </row>
    <row r="107" spans="1:3" ht="21" customHeight="1" x14ac:dyDescent="0.4">
      <c r="A107" s="1023"/>
      <c r="B107" s="1024"/>
      <c r="C107" s="1026"/>
    </row>
    <row r="108" spans="1:3" ht="21" customHeight="1" x14ac:dyDescent="0.4">
      <c r="A108" s="1023"/>
      <c r="B108" s="1024"/>
      <c r="C108" s="1026"/>
    </row>
    <row r="109" spans="1:3" ht="21" customHeight="1" x14ac:dyDescent="0.4">
      <c r="A109" s="1027"/>
      <c r="B109" s="1028"/>
      <c r="C109" s="1029"/>
    </row>
    <row r="110" spans="1:3" ht="21" customHeight="1" x14ac:dyDescent="0.4">
      <c r="A110" s="132" t="s">
        <v>143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37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1020"/>
      <c r="B115" s="1021"/>
      <c r="C115" s="1022"/>
    </row>
    <row r="116" spans="1:3" ht="21" customHeight="1" x14ac:dyDescent="0.4">
      <c r="A116" s="1023"/>
      <c r="B116" s="1024"/>
      <c r="C116" s="1025"/>
    </row>
    <row r="117" spans="1:3" ht="21" customHeight="1" x14ac:dyDescent="0.4">
      <c r="A117" s="1023"/>
      <c r="B117" s="1024"/>
      <c r="C117" s="1025"/>
    </row>
    <row r="118" spans="1:3" ht="21" customHeight="1" x14ac:dyDescent="0.4">
      <c r="A118" s="1023"/>
      <c r="B118" s="1024"/>
      <c r="C118" s="1026"/>
    </row>
    <row r="119" spans="1:3" ht="21" customHeight="1" x14ac:dyDescent="0.4">
      <c r="A119" s="1023"/>
      <c r="B119" s="1024"/>
      <c r="C119" s="1026"/>
    </row>
    <row r="120" spans="1:3" ht="21" customHeight="1" x14ac:dyDescent="0.4">
      <c r="A120" s="1023"/>
      <c r="B120" s="1024"/>
      <c r="C120" s="1026"/>
    </row>
    <row r="121" spans="1:3" ht="21" customHeight="1" x14ac:dyDescent="0.4">
      <c r="A121" s="1027"/>
      <c r="B121" s="1028"/>
      <c r="C121" s="1029"/>
    </row>
    <row r="122" spans="1:3" ht="21" customHeight="1" x14ac:dyDescent="0.4">
      <c r="A122" s="132" t="s">
        <v>143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144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EEA79-E4E9-4EEF-85E7-6423E4E2FCA9}">
  <sheetPr codeName="Sheet4"/>
  <dimension ref="A1:Y38"/>
  <sheetViews>
    <sheetView zoomScaleNormal="100" workbookViewId="0">
      <pane xSplit="2" ySplit="4" topLeftCell="C5" activePane="bottomRight" state="frozen"/>
      <selection activeCell="C17" sqref="C17"/>
      <selection pane="topRight" activeCell="C17" sqref="C17"/>
      <selection pane="bottomLeft" activeCell="C17" sqref="C17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196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179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170</v>
      </c>
      <c r="D3" s="141" t="s">
        <v>190</v>
      </c>
      <c r="E3" s="1316" t="s">
        <v>37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280">
        <f>'01月統合家計簿'!C17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86">
        <v>44197</v>
      </c>
      <c r="B5" s="150" t="s">
        <v>44</v>
      </c>
      <c r="C5" s="946" t="s">
        <v>198</v>
      </c>
      <c r="D5" s="947"/>
      <c r="E5" s="1132"/>
      <c r="F5" s="1133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7">
        <v>44198</v>
      </c>
      <c r="B6" s="148" t="s">
        <v>45</v>
      </c>
      <c r="C6" s="948"/>
      <c r="D6" s="949"/>
      <c r="E6" s="1134"/>
      <c r="F6" s="949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9">
        <v>44199</v>
      </c>
      <c r="B7" s="150" t="s">
        <v>46</v>
      </c>
      <c r="C7" s="950"/>
      <c r="D7" s="949"/>
      <c r="E7" s="1134"/>
      <c r="F7" s="949"/>
      <c r="G7" s="145">
        <f t="shared" ref="G7:G32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6">
        <v>44200</v>
      </c>
      <c r="B8" s="144" t="s">
        <v>47</v>
      </c>
      <c r="C8" s="948"/>
      <c r="D8" s="949"/>
      <c r="E8" s="1134"/>
      <c r="F8" s="949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6">
        <v>44201</v>
      </c>
      <c r="B9" s="144" t="s">
        <v>41</v>
      </c>
      <c r="C9" s="948"/>
      <c r="D9" s="949"/>
      <c r="E9" s="1134"/>
      <c r="F9" s="949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6">
        <v>44202</v>
      </c>
      <c r="B10" s="144" t="s">
        <v>42</v>
      </c>
      <c r="C10" s="948"/>
      <c r="D10" s="949"/>
      <c r="E10" s="1134"/>
      <c r="F10" s="949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6">
        <v>44203</v>
      </c>
      <c r="B11" s="144" t="s">
        <v>43</v>
      </c>
      <c r="C11" s="950"/>
      <c r="D11" s="949"/>
      <c r="E11" s="1134"/>
      <c r="F11" s="949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6">
        <v>44204</v>
      </c>
      <c r="B12" s="144" t="s">
        <v>44</v>
      </c>
      <c r="C12" s="948"/>
      <c r="D12" s="949"/>
      <c r="E12" s="1134"/>
      <c r="F12" s="949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7">
        <v>44205</v>
      </c>
      <c r="B13" s="148" t="s">
        <v>45</v>
      </c>
      <c r="C13" s="948"/>
      <c r="D13" s="949"/>
      <c r="E13" s="1134"/>
      <c r="F13" s="949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9">
        <v>44206</v>
      </c>
      <c r="B14" s="150" t="s">
        <v>46</v>
      </c>
      <c r="C14" s="948"/>
      <c r="D14" s="949"/>
      <c r="E14" s="1134"/>
      <c r="F14" s="949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9">
        <v>44207</v>
      </c>
      <c r="B15" s="150" t="s">
        <v>47</v>
      </c>
      <c r="C15" s="948" t="s">
        <v>199</v>
      </c>
      <c r="D15" s="949"/>
      <c r="E15" s="1134"/>
      <c r="F15" s="949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6">
        <v>44208</v>
      </c>
      <c r="B16" s="144" t="s">
        <v>41</v>
      </c>
      <c r="C16" s="950"/>
      <c r="D16" s="949"/>
      <c r="E16" s="1134"/>
      <c r="F16" s="949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6">
        <v>44209</v>
      </c>
      <c r="B17" s="144" t="s">
        <v>42</v>
      </c>
      <c r="C17" s="948"/>
      <c r="D17" s="949"/>
      <c r="E17" s="1135"/>
      <c r="F17" s="949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6">
        <v>44210</v>
      </c>
      <c r="B18" s="144" t="s">
        <v>43</v>
      </c>
      <c r="C18" s="948"/>
      <c r="D18" s="949"/>
      <c r="E18" s="1135"/>
      <c r="F18" s="949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6">
        <v>44211</v>
      </c>
      <c r="B19" s="144" t="s">
        <v>44</v>
      </c>
      <c r="C19" s="948"/>
      <c r="D19" s="949"/>
      <c r="E19" s="1135"/>
      <c r="F19" s="949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7">
        <v>44212</v>
      </c>
      <c r="B20" s="148" t="s">
        <v>45</v>
      </c>
      <c r="C20" s="948"/>
      <c r="D20" s="949"/>
      <c r="E20" s="1135"/>
      <c r="F20" s="949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9">
        <v>44213</v>
      </c>
      <c r="B21" s="150" t="s">
        <v>46</v>
      </c>
      <c r="C21" s="951"/>
      <c r="D21" s="949"/>
      <c r="E21" s="1135"/>
      <c r="F21" s="949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6">
        <v>44214</v>
      </c>
      <c r="B22" s="144" t="s">
        <v>47</v>
      </c>
      <c r="C22" s="948"/>
      <c r="D22" s="949"/>
      <c r="E22" s="1135"/>
      <c r="F22" s="949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6">
        <v>44215</v>
      </c>
      <c r="B23" s="144" t="s">
        <v>41</v>
      </c>
      <c r="C23" s="948"/>
      <c r="D23" s="949"/>
      <c r="E23" s="1135"/>
      <c r="F23" s="949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6">
        <v>44216</v>
      </c>
      <c r="B24" s="144" t="s">
        <v>42</v>
      </c>
      <c r="C24" s="952"/>
      <c r="D24" s="949"/>
      <c r="E24" s="1135"/>
      <c r="F24" s="949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6">
        <v>44217</v>
      </c>
      <c r="B25" s="144" t="s">
        <v>43</v>
      </c>
      <c r="C25" s="948"/>
      <c r="D25" s="949"/>
      <c r="E25" s="1135"/>
      <c r="F25" s="949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6">
        <v>44218</v>
      </c>
      <c r="B26" s="144" t="s">
        <v>44</v>
      </c>
      <c r="C26" s="948"/>
      <c r="D26" s="949"/>
      <c r="E26" s="1135"/>
      <c r="F26" s="949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7">
        <v>44219</v>
      </c>
      <c r="B27" s="148" t="s">
        <v>45</v>
      </c>
      <c r="C27" s="948"/>
      <c r="D27" s="949"/>
      <c r="E27" s="1135"/>
      <c r="F27" s="949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9">
        <v>44220</v>
      </c>
      <c r="B28" s="150" t="s">
        <v>46</v>
      </c>
      <c r="C28" s="948"/>
      <c r="D28" s="949"/>
      <c r="E28" s="1135"/>
      <c r="F28" s="949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6">
        <v>44221</v>
      </c>
      <c r="B29" s="144" t="s">
        <v>47</v>
      </c>
      <c r="C29" s="948"/>
      <c r="D29" s="949"/>
      <c r="E29" s="1135"/>
      <c r="F29" s="949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6">
        <v>44222</v>
      </c>
      <c r="B30" s="144" t="s">
        <v>41</v>
      </c>
      <c r="C30" s="948"/>
      <c r="D30" s="949"/>
      <c r="E30" s="1135"/>
      <c r="F30" s="949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6">
        <v>44223</v>
      </c>
      <c r="B31" s="144" t="s">
        <v>42</v>
      </c>
      <c r="C31" s="948"/>
      <c r="D31" s="949"/>
      <c r="E31" s="1135"/>
      <c r="F31" s="949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6">
        <v>44224</v>
      </c>
      <c r="B32" s="144" t="s">
        <v>43</v>
      </c>
      <c r="C32" s="948"/>
      <c r="D32" s="949"/>
      <c r="E32" s="1135"/>
      <c r="F32" s="949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6">
        <v>44225</v>
      </c>
      <c r="B33" s="144" t="s">
        <v>44</v>
      </c>
      <c r="C33" s="948"/>
      <c r="D33" s="949"/>
      <c r="E33" s="1135"/>
      <c r="F33" s="949"/>
      <c r="G33" s="151"/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7">
        <v>44226</v>
      </c>
      <c r="B34" s="148" t="s">
        <v>45</v>
      </c>
      <c r="C34" s="948"/>
      <c r="D34" s="949"/>
      <c r="E34" s="1135"/>
      <c r="F34" s="949"/>
      <c r="G34" s="151"/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685">
        <v>44227</v>
      </c>
      <c r="B35" s="686" t="s">
        <v>197</v>
      </c>
      <c r="C35" s="953"/>
      <c r="D35" s="954"/>
      <c r="E35" s="1136"/>
      <c r="F35" s="954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22.5" customHeight="1" thickBot="1" x14ac:dyDescent="0.45">
      <c r="E38" s="120"/>
      <c r="F38" s="118"/>
      <c r="G38" s="286" t="s">
        <v>89</v>
      </c>
      <c r="H38" s="49"/>
      <c r="I38" s="50"/>
      <c r="J38" s="51"/>
      <c r="L38" s="52"/>
      <c r="M38" s="49"/>
      <c r="N38" s="53"/>
      <c r="O38" s="54"/>
      <c r="P38" s="55"/>
      <c r="W38" s="17"/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D0EB3-9342-4D7B-B922-9A6DFF2B4F49}">
  <sheetPr codeName="Sheet40">
    <tabColor rgb="FFFFE28F"/>
  </sheetPr>
  <dimension ref="A1:Y3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206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140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'09月現金収支表'!G37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44470</v>
      </c>
      <c r="B5" s="144" t="s">
        <v>63</v>
      </c>
      <c r="C5" s="687"/>
      <c r="D5" s="688"/>
      <c r="E5" s="1170"/>
      <c r="F5" s="1171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85">
        <v>44471</v>
      </c>
      <c r="B6" s="148" t="s">
        <v>98</v>
      </c>
      <c r="C6" s="689"/>
      <c r="D6" s="690"/>
      <c r="E6" s="1172"/>
      <c r="F6" s="1173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6">
        <v>44472</v>
      </c>
      <c r="B7" s="150" t="s">
        <v>46</v>
      </c>
      <c r="C7" s="691"/>
      <c r="D7" s="690"/>
      <c r="E7" s="1172"/>
      <c r="F7" s="1173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3">
        <v>44473</v>
      </c>
      <c r="B8" s="144" t="s">
        <v>47</v>
      </c>
      <c r="C8" s="689"/>
      <c r="D8" s="690"/>
      <c r="E8" s="1172"/>
      <c r="F8" s="1173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44474</v>
      </c>
      <c r="B9" s="144" t="s">
        <v>41</v>
      </c>
      <c r="C9" s="689"/>
      <c r="D9" s="690"/>
      <c r="E9" s="1172"/>
      <c r="F9" s="1173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44475</v>
      </c>
      <c r="B10" s="144" t="s">
        <v>42</v>
      </c>
      <c r="C10" s="689"/>
      <c r="D10" s="690"/>
      <c r="E10" s="1172"/>
      <c r="F10" s="1173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44476</v>
      </c>
      <c r="B11" s="144" t="s">
        <v>43</v>
      </c>
      <c r="C11" s="691"/>
      <c r="D11" s="690"/>
      <c r="E11" s="1172"/>
      <c r="F11" s="1173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44477</v>
      </c>
      <c r="B12" s="144" t="s">
        <v>44</v>
      </c>
      <c r="C12" s="689"/>
      <c r="D12" s="690"/>
      <c r="E12" s="1172"/>
      <c r="F12" s="1173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85">
        <v>44478</v>
      </c>
      <c r="B13" s="148" t="s">
        <v>45</v>
      </c>
      <c r="C13" s="689"/>
      <c r="D13" s="690"/>
      <c r="E13" s="1172"/>
      <c r="F13" s="1173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86">
        <v>44479</v>
      </c>
      <c r="B14" s="150" t="s">
        <v>46</v>
      </c>
      <c r="C14" s="689"/>
      <c r="D14" s="690"/>
      <c r="E14" s="1172"/>
      <c r="F14" s="1173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6">
        <v>44480</v>
      </c>
      <c r="B15" s="150" t="s">
        <v>47</v>
      </c>
      <c r="C15" s="689" t="s">
        <v>141</v>
      </c>
      <c r="D15" s="690"/>
      <c r="E15" s="1172"/>
      <c r="F15" s="1173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44481</v>
      </c>
      <c r="B16" s="144" t="s">
        <v>41</v>
      </c>
      <c r="C16" s="691"/>
      <c r="D16" s="690"/>
      <c r="E16" s="1172"/>
      <c r="F16" s="1173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44482</v>
      </c>
      <c r="B17" s="144" t="s">
        <v>42</v>
      </c>
      <c r="C17" s="689"/>
      <c r="D17" s="690"/>
      <c r="E17" s="1172"/>
      <c r="F17" s="1173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44483</v>
      </c>
      <c r="B18" s="144" t="s">
        <v>43</v>
      </c>
      <c r="C18" s="689"/>
      <c r="D18" s="690"/>
      <c r="E18" s="1172"/>
      <c r="F18" s="1173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44484</v>
      </c>
      <c r="B19" s="144" t="s">
        <v>44</v>
      </c>
      <c r="C19" s="689"/>
      <c r="D19" s="690"/>
      <c r="E19" s="1172"/>
      <c r="F19" s="1173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85">
        <v>44485</v>
      </c>
      <c r="B20" s="148" t="s">
        <v>45</v>
      </c>
      <c r="C20" s="689"/>
      <c r="D20" s="690"/>
      <c r="E20" s="1172"/>
      <c r="F20" s="1173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86">
        <v>44486</v>
      </c>
      <c r="B21" s="150" t="s">
        <v>46</v>
      </c>
      <c r="C21" s="689"/>
      <c r="D21" s="690"/>
      <c r="E21" s="1172"/>
      <c r="F21" s="1173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44487</v>
      </c>
      <c r="B22" s="144" t="s">
        <v>47</v>
      </c>
      <c r="C22" s="689"/>
      <c r="D22" s="690"/>
      <c r="E22" s="1172"/>
      <c r="F22" s="1173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44488</v>
      </c>
      <c r="B23" s="144" t="s">
        <v>41</v>
      </c>
      <c r="C23" s="689"/>
      <c r="D23" s="690"/>
      <c r="E23" s="1172"/>
      <c r="F23" s="1173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44489</v>
      </c>
      <c r="B24" s="144" t="s">
        <v>42</v>
      </c>
      <c r="C24" s="692"/>
      <c r="D24" s="690"/>
      <c r="E24" s="1172"/>
      <c r="F24" s="1173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44490</v>
      </c>
      <c r="B25" s="144" t="s">
        <v>43</v>
      </c>
      <c r="C25" s="689"/>
      <c r="D25" s="690"/>
      <c r="E25" s="1172"/>
      <c r="F25" s="1173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44491</v>
      </c>
      <c r="B26" s="144" t="s">
        <v>44</v>
      </c>
      <c r="C26" s="689"/>
      <c r="D26" s="690"/>
      <c r="E26" s="1172"/>
      <c r="F26" s="1173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85">
        <v>44492</v>
      </c>
      <c r="B27" s="148" t="s">
        <v>45</v>
      </c>
      <c r="C27" s="689"/>
      <c r="D27" s="690"/>
      <c r="E27" s="1172"/>
      <c r="F27" s="1173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86">
        <v>44493</v>
      </c>
      <c r="B28" s="150" t="s">
        <v>46</v>
      </c>
      <c r="C28" s="689"/>
      <c r="D28" s="690"/>
      <c r="E28" s="1172"/>
      <c r="F28" s="1173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44494</v>
      </c>
      <c r="B29" s="144" t="s">
        <v>47</v>
      </c>
      <c r="C29" s="689"/>
      <c r="D29" s="690"/>
      <c r="E29" s="1172"/>
      <c r="F29" s="1173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44495</v>
      </c>
      <c r="B30" s="144" t="s">
        <v>41</v>
      </c>
      <c r="C30" s="689"/>
      <c r="D30" s="690"/>
      <c r="E30" s="1172"/>
      <c r="F30" s="1173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44496</v>
      </c>
      <c r="B31" s="144" t="s">
        <v>42</v>
      </c>
      <c r="C31" s="689"/>
      <c r="D31" s="690"/>
      <c r="E31" s="1172"/>
      <c r="F31" s="1173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44497</v>
      </c>
      <c r="B32" s="144" t="s">
        <v>43</v>
      </c>
      <c r="C32" s="689"/>
      <c r="D32" s="690"/>
      <c r="E32" s="1172"/>
      <c r="F32" s="1173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44498</v>
      </c>
      <c r="B33" s="144" t="s">
        <v>44</v>
      </c>
      <c r="C33" s="689"/>
      <c r="D33" s="690"/>
      <c r="E33" s="1172"/>
      <c r="F33" s="1173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85">
        <v>44499</v>
      </c>
      <c r="B34" s="148" t="s">
        <v>45</v>
      </c>
      <c r="C34" s="689"/>
      <c r="D34" s="690"/>
      <c r="E34" s="1172"/>
      <c r="F34" s="1173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685">
        <v>44500</v>
      </c>
      <c r="B35" s="686" t="s">
        <v>99</v>
      </c>
      <c r="C35" s="693"/>
      <c r="D35" s="694"/>
      <c r="E35" s="1174"/>
      <c r="F35" s="1175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784F-34D2-4372-9D48-E95B865A36BD}">
  <sheetPr codeName="Sheet41">
    <tabColor rgb="FFF5F5F5"/>
  </sheetPr>
  <dimension ref="A1:Z61"/>
  <sheetViews>
    <sheetView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157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151</v>
      </c>
      <c r="B3" s="619"/>
      <c r="C3" s="619"/>
      <c r="D3" s="619"/>
      <c r="E3" s="619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'10月統合家計簿'!A7</f>
        <v>○○銀行　１</v>
      </c>
      <c r="B7" s="1059"/>
      <c r="C7" s="349">
        <f>'10月統合家計簿'!G7</f>
        <v>0</v>
      </c>
      <c r="D7" s="168">
        <f>'11月銀行口座入出金表'!A7-'11月銀行口座入出金表'!C5</f>
        <v>0</v>
      </c>
      <c r="E7" s="164">
        <f>'11月銀行口座入出金表'!F5+'11月銀行口座入出金表'!F6+'11月銀行口座入出金表'!F7+'11月銀行口座入出金表'!F8+'11月銀行口座入出金表'!F9</f>
        <v>0</v>
      </c>
      <c r="F7" s="165">
        <f>'11月銀行口座入出金表'!I5+'11月銀行口座入出金表'!I6+'11月銀行口座入出金表'!I7+'11月銀行口座入出金表'!I8+'11月銀行口座入出金表'!I9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'10月統合家計簿'!A8</f>
        <v>○○銀行　２</v>
      </c>
      <c r="B8" s="1060"/>
      <c r="C8" s="350">
        <f>'10月統合家計簿'!G8</f>
        <v>0</v>
      </c>
      <c r="D8" s="168">
        <f>'11月銀行口座入出金表'!A12-'11月銀行口座入出金表'!C10</f>
        <v>0</v>
      </c>
      <c r="E8" s="173">
        <f>'11月銀行口座入出金表'!F10+'11月銀行口座入出金表'!F11+'11月銀行口座入出金表'!F12+'11月銀行口座入出金表'!F13+'11月銀行口座入出金表'!F14</f>
        <v>0</v>
      </c>
      <c r="F8" s="174">
        <f>'11月銀行口座入出金表'!I10+'11月銀行口座入出金表'!I11+'11月銀行口座入出金表'!I12+'11月銀行口座入出金表'!I13+'11月銀行口座入出金表'!I14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'10月統合家計簿'!A9</f>
        <v>○○銀行　３</v>
      </c>
      <c r="B9" s="1060"/>
      <c r="C9" s="350">
        <f>'10月統合家計簿'!G9</f>
        <v>0</v>
      </c>
      <c r="D9" s="168">
        <f>'11月銀行口座入出金表'!A17-'11月銀行口座入出金表'!C15</f>
        <v>0</v>
      </c>
      <c r="E9" s="173">
        <f>'11月銀行口座入出金表'!F15+'11月銀行口座入出金表'!F16+'11月銀行口座入出金表'!F17+'11月銀行口座入出金表'!F18+'11月銀行口座入出金表'!F19</f>
        <v>0</v>
      </c>
      <c r="F9" s="174">
        <f>'11月銀行口座入出金表'!I15+'11月銀行口座入出金表'!I16+'11月銀行口座入出金表'!I17+'11月銀行口座入出金表'!I18+'11月銀行口座入出金表'!I19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'10月統合家計簿'!A10</f>
        <v>○○銀行　４</v>
      </c>
      <c r="B10" s="1060"/>
      <c r="C10" s="350">
        <f>'10月統合家計簿'!G10</f>
        <v>0</v>
      </c>
      <c r="D10" s="168">
        <f>'11月銀行口座入出金表'!A22-'11月銀行口座入出金表'!C20</f>
        <v>0</v>
      </c>
      <c r="E10" s="173">
        <f>'11月銀行口座入出金表'!F20+'11月銀行口座入出金表'!F21+'11月銀行口座入出金表'!F22+'11月銀行口座入出金表'!F23+'11月銀行口座入出金表'!F24</f>
        <v>0</v>
      </c>
      <c r="F10" s="174">
        <f>'11月銀行口座入出金表'!I20+'11月銀行口座入出金表'!I21+'11月銀行口座入出金表'!I22+'11月銀行口座入出金表'!I23+'11月銀行口座入出金表'!I24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'10月統合家計簿'!A11</f>
        <v>○○銀行　５</v>
      </c>
      <c r="B11" s="1060"/>
      <c r="C11" s="350">
        <f>'10月統合家計簿'!G11</f>
        <v>0</v>
      </c>
      <c r="D11" s="168">
        <f>'11月銀行口座入出金表'!A27-'11月銀行口座入出金表'!C25</f>
        <v>0</v>
      </c>
      <c r="E11" s="175">
        <f>'11月銀行口座入出金表'!F25+'11月銀行口座入出金表'!F26+'11月銀行口座入出金表'!F27+'11月銀行口座入出金表'!F28+'11月銀行口座入出金表'!F29</f>
        <v>0</v>
      </c>
      <c r="F11" s="174">
        <f>'11月銀行口座入出金表'!I25+'11月銀行口座入出金表'!I26+'11月銀行口座入出金表'!I27+'11月銀行口座入出金表'!I28+'11月銀行口座入出金表'!I29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'10月統合家計簿'!A12</f>
        <v>○○銀行　６</v>
      </c>
      <c r="B12" s="1060"/>
      <c r="C12" s="350">
        <f>'10月統合家計簿'!G12</f>
        <v>0</v>
      </c>
      <c r="D12" s="168">
        <f>'11月銀行口座入出金表'!A32-'11月銀行口座入出金表'!C30</f>
        <v>0</v>
      </c>
      <c r="E12" s="175">
        <f>'11月銀行口座入出金表'!F30+'11月銀行口座入出金表'!F31+'11月銀行口座入出金表'!F32+'11月銀行口座入出金表'!F33+'11月銀行口座入出金表'!F34</f>
        <v>0</v>
      </c>
      <c r="F12" s="174">
        <f>'11月銀行口座入出金表'!I30+'11月銀行口座入出金表'!I31+'11月銀行口座入出金表'!I32+'11月銀行口座入出金表'!I33+'11月銀行口座入出金表'!I34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'10月統合家計簿'!A13</f>
        <v>○○銀行　７</v>
      </c>
      <c r="B13" s="1060"/>
      <c r="C13" s="350">
        <f>'10月統合家計簿'!G13</f>
        <v>0</v>
      </c>
      <c r="D13" s="168">
        <f>'11月銀行口座入出金表'!A37-'11月銀行口座入出金表'!C35</f>
        <v>0</v>
      </c>
      <c r="E13" s="175">
        <f>'11月銀行口座入出金表'!F35+'11月銀行口座入出金表'!F36+'11月銀行口座入出金表'!F37+'11月銀行口座入出金表'!F38+'11月銀行口座入出金表'!F39</f>
        <v>0</v>
      </c>
      <c r="F13" s="174">
        <f>'11月銀行口座入出金表'!I35+'11月銀行口座入出金表'!I36+'11月銀行口座入出金表'!I37+'11月銀行口座入出金表'!I38+'11月銀行口座入出金表'!I39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'10月統合家計簿'!A14</f>
        <v>○○銀行　８</v>
      </c>
      <c r="B14" s="1060"/>
      <c r="C14" s="350">
        <f>'10月統合家計簿'!G14</f>
        <v>0</v>
      </c>
      <c r="D14" s="168">
        <f>'11月銀行口座入出金表'!A42-'11月銀行口座入出金表'!C40</f>
        <v>0</v>
      </c>
      <c r="E14" s="175">
        <f>'11月銀行口座入出金表'!F40+'11月銀行口座入出金表'!F41+'11月銀行口座入出金表'!F42+'11月銀行口座入出金表'!F43+'11月銀行口座入出金表'!F44</f>
        <v>0</v>
      </c>
      <c r="F14" s="174">
        <f>'11月銀行口座入出金表'!I40+'11月銀行口座入出金表'!I41+'11月銀行口座入出金表'!I42+'11月銀行口座入出金表'!I43+'11月銀行口座入出金表'!I44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'10月統合家計簿'!A15</f>
        <v>○○銀行　９</v>
      </c>
      <c r="B15" s="1060"/>
      <c r="C15" s="350">
        <f>'10月統合家計簿'!G15</f>
        <v>0</v>
      </c>
      <c r="D15" s="168">
        <f>'11月銀行口座入出金表'!A47-'11月銀行口座入出金表'!C45</f>
        <v>0</v>
      </c>
      <c r="E15" s="175">
        <f>'11月銀行口座入出金表'!F45+'11月銀行口座入出金表'!F46+'11月銀行口座入出金表'!F47+'11月銀行口座入出金表'!F48+'11月銀行口座入出金表'!F49</f>
        <v>0</v>
      </c>
      <c r="F15" s="174">
        <f>'11月銀行口座入出金表'!I45+'11月銀行口座入出金表'!I46+'11月銀行口座入出金表'!I47+'11月銀行口座入出金表'!I48+'11月銀行口座入出金表'!I49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'10月統合家計簿'!A16</f>
        <v>○○銀行　１０</v>
      </c>
      <c r="B16" s="1061"/>
      <c r="C16" s="351">
        <f>'10月統合家計簿'!G16</f>
        <v>0</v>
      </c>
      <c r="D16" s="170">
        <f>'11月銀行口座入出金表'!A52-'11月銀行口座入出金表'!C50</f>
        <v>0</v>
      </c>
      <c r="E16" s="176">
        <f>'11月銀行口座入出金表'!F50+'11月銀行口座入出金表'!F51+'11月銀行口座入出金表'!F52+'11月銀行口座入出金表'!F53+'11月銀行口座入出金表'!F54</f>
        <v>0</v>
      </c>
      <c r="F16" s="196">
        <f>'11月銀行口座入出金表'!I50+'11月銀行口座入出金表'!I51+'11月銀行口座入出金表'!I52+'11月銀行口座入出金表'!I53+'11月銀行口座入出金表'!I54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'10月現金収支表'!G37</f>
        <v>0</v>
      </c>
      <c r="D17" s="178"/>
      <c r="E17" s="179">
        <f>'11月現金収支表'!D36</f>
        <v>0</v>
      </c>
      <c r="F17" s="180">
        <f>'11月現金収支表'!F37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96" t="s">
        <v>158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620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159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797" t="str">
        <f>'10月統合家計簿'!A24</f>
        <v>年内の入金予定項目明細を記してください</v>
      </c>
      <c r="B24" s="797"/>
      <c r="C24" s="797"/>
      <c r="D24" s="798"/>
      <c r="E24" s="799">
        <v>0</v>
      </c>
      <c r="F24" s="222">
        <f>E24*12</f>
        <v>0</v>
      </c>
      <c r="G24" s="224">
        <f t="shared" ref="G24:G33" si="1">E24*2</f>
        <v>0</v>
      </c>
    </row>
    <row r="25" spans="1:8" ht="21" customHeight="1" x14ac:dyDescent="0.15">
      <c r="A25" s="797" t="str">
        <f>'10月統合家計簿'!A25</f>
        <v>年内の入金予定項目明細を記してください</v>
      </c>
      <c r="B25" s="797"/>
      <c r="C25" s="797"/>
      <c r="D25" s="798"/>
      <c r="E25" s="799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797" t="str">
        <f>'10月統合家計簿'!A26</f>
        <v>年内の入金予定項目明細を記してください</v>
      </c>
      <c r="B26" s="797"/>
      <c r="C26" s="797"/>
      <c r="D26" s="798"/>
      <c r="E26" s="799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797" t="str">
        <f>'10月統合家計簿'!A27</f>
        <v>年内の入金予定項目明細を記してください</v>
      </c>
      <c r="B27" s="797"/>
      <c r="C27" s="797"/>
      <c r="D27" s="798"/>
      <c r="E27" s="799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797" t="str">
        <f>'10月統合家計簿'!A28</f>
        <v>年内の入金予定項目明細を記してください</v>
      </c>
      <c r="B28" s="797"/>
      <c r="C28" s="797"/>
      <c r="D28" s="798"/>
      <c r="E28" s="799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797" t="str">
        <f>'10月統合家計簿'!A29</f>
        <v>年内の入金予定項目明細を記してください</v>
      </c>
      <c r="B29" s="797"/>
      <c r="C29" s="797"/>
      <c r="D29" s="798"/>
      <c r="E29" s="799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797" t="str">
        <f>'10月統合家計簿'!A30</f>
        <v>年内の入金予定項目明細を記してください</v>
      </c>
      <c r="B30" s="800"/>
      <c r="C30" s="800"/>
      <c r="D30" s="801"/>
      <c r="E30" s="799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797" t="str">
        <f>'10月統合家計簿'!A31</f>
        <v>年内の入金予定項目明細を記してください</v>
      </c>
      <c r="B31" s="800"/>
      <c r="C31" s="800"/>
      <c r="D31" s="801"/>
      <c r="E31" s="799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797" t="str">
        <f>'10月統合家計簿'!A32</f>
        <v>年内の入金予定項目明細を記してください</v>
      </c>
      <c r="B32" s="800"/>
      <c r="C32" s="800"/>
      <c r="D32" s="801"/>
      <c r="E32" s="799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797" t="str">
        <f>'10月統合家計簿'!A33</f>
        <v>年内の入金予定項目明細を記してください</v>
      </c>
      <c r="B33" s="802"/>
      <c r="C33" s="802"/>
      <c r="D33" s="803"/>
      <c r="E33" s="804">
        <v>0</v>
      </c>
      <c r="F33" s="223">
        <f t="shared" si="2"/>
        <v>0</v>
      </c>
      <c r="G33" s="294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160</v>
      </c>
      <c r="H37" s="192"/>
    </row>
    <row r="38" spans="1:8" ht="21" customHeight="1" x14ac:dyDescent="0.15">
      <c r="A38" s="797" t="str">
        <f>'10月統合家計簿'!A38</f>
        <v>年内の出金予定項目明細を記してください</v>
      </c>
      <c r="B38" s="805"/>
      <c r="C38" s="805"/>
      <c r="D38" s="806"/>
      <c r="E38" s="807">
        <v>0</v>
      </c>
      <c r="F38" s="222">
        <f>E38*12</f>
        <v>0</v>
      </c>
      <c r="G38" s="224">
        <f>E38*2</f>
        <v>0</v>
      </c>
    </row>
    <row r="39" spans="1:8" ht="21" customHeight="1" x14ac:dyDescent="0.15">
      <c r="A39" s="797" t="str">
        <f>'10月統合家計簿'!A39</f>
        <v>年内の出金予定項目明細を記してください</v>
      </c>
      <c r="B39" s="797"/>
      <c r="C39" s="797"/>
      <c r="D39" s="798"/>
      <c r="E39" s="808">
        <v>0</v>
      </c>
      <c r="F39" s="223">
        <f t="shared" ref="F39:F57" si="3">E39*12</f>
        <v>0</v>
      </c>
      <c r="G39" s="225">
        <f>E39*2</f>
        <v>0</v>
      </c>
    </row>
    <row r="40" spans="1:8" ht="21" customHeight="1" x14ac:dyDescent="0.15">
      <c r="A40" s="797" t="str">
        <f>'10月統合家計簿'!A40</f>
        <v>年内の出金予定項目明細を記してください</v>
      </c>
      <c r="B40" s="797"/>
      <c r="C40" s="797"/>
      <c r="D40" s="798"/>
      <c r="E40" s="808">
        <v>0</v>
      </c>
      <c r="F40" s="223">
        <f>E40*12</f>
        <v>0</v>
      </c>
      <c r="G40" s="225">
        <f>E40*2</f>
        <v>0</v>
      </c>
    </row>
    <row r="41" spans="1:8" ht="21" customHeight="1" x14ac:dyDescent="0.15">
      <c r="A41" s="797" t="str">
        <f>'10月統合家計簿'!A41</f>
        <v>年内の出金予定項目明細を記してください</v>
      </c>
      <c r="B41" s="797"/>
      <c r="C41" s="797"/>
      <c r="D41" s="798"/>
      <c r="E41" s="808">
        <v>0</v>
      </c>
      <c r="F41" s="223">
        <f t="shared" si="3"/>
        <v>0</v>
      </c>
      <c r="G41" s="225">
        <f t="shared" ref="G41:G57" si="4">E41*2</f>
        <v>0</v>
      </c>
    </row>
    <row r="42" spans="1:8" ht="21" customHeight="1" x14ac:dyDescent="0.15">
      <c r="A42" s="797" t="str">
        <f>'10月統合家計簿'!A42</f>
        <v>年内の出金予定項目明細を記してください</v>
      </c>
      <c r="B42" s="800"/>
      <c r="C42" s="800"/>
      <c r="D42" s="801"/>
      <c r="E42" s="809">
        <v>0</v>
      </c>
      <c r="F42" s="223">
        <f t="shared" si="3"/>
        <v>0</v>
      </c>
      <c r="G42" s="225">
        <f t="shared" si="4"/>
        <v>0</v>
      </c>
    </row>
    <row r="43" spans="1:8" ht="21" customHeight="1" x14ac:dyDescent="0.15">
      <c r="A43" s="797" t="str">
        <f>'10月統合家計簿'!A43</f>
        <v>年内の出金予定項目明細を記してください</v>
      </c>
      <c r="B43" s="800"/>
      <c r="C43" s="800"/>
      <c r="D43" s="801"/>
      <c r="E43" s="809">
        <v>0</v>
      </c>
      <c r="F43" s="223">
        <f>E43*12</f>
        <v>0</v>
      </c>
      <c r="G43" s="225">
        <f t="shared" si="4"/>
        <v>0</v>
      </c>
    </row>
    <row r="44" spans="1:8" ht="21" customHeight="1" x14ac:dyDescent="0.15">
      <c r="A44" s="797" t="str">
        <f>'10月統合家計簿'!A44</f>
        <v>年内の出金予定項目明細を記してください</v>
      </c>
      <c r="B44" s="800"/>
      <c r="C44" s="800"/>
      <c r="D44" s="801"/>
      <c r="E44" s="810">
        <v>0</v>
      </c>
      <c r="F44" s="223">
        <f t="shared" si="3"/>
        <v>0</v>
      </c>
      <c r="G44" s="225">
        <f t="shared" si="4"/>
        <v>0</v>
      </c>
    </row>
    <row r="45" spans="1:8" ht="21" customHeight="1" x14ac:dyDescent="0.15">
      <c r="A45" s="797" t="str">
        <f>'10月統合家計簿'!A45</f>
        <v>年内の出金予定項目明細を記してください</v>
      </c>
      <c r="B45" s="800"/>
      <c r="C45" s="800"/>
      <c r="D45" s="801"/>
      <c r="E45" s="810">
        <v>0</v>
      </c>
      <c r="F45" s="223">
        <f t="shared" si="3"/>
        <v>0</v>
      </c>
      <c r="G45" s="225">
        <f t="shared" si="4"/>
        <v>0</v>
      </c>
    </row>
    <row r="46" spans="1:8" ht="21" customHeight="1" x14ac:dyDescent="0.15">
      <c r="A46" s="797" t="str">
        <f>'10月統合家計簿'!A46</f>
        <v>年内の出金予定項目明細を記してください</v>
      </c>
      <c r="B46" s="800"/>
      <c r="C46" s="800"/>
      <c r="D46" s="800"/>
      <c r="E46" s="811">
        <v>0</v>
      </c>
      <c r="F46" s="223">
        <f t="shared" si="3"/>
        <v>0</v>
      </c>
      <c r="G46" s="225">
        <f t="shared" si="4"/>
        <v>0</v>
      </c>
    </row>
    <row r="47" spans="1:8" ht="21" customHeight="1" x14ac:dyDescent="0.15">
      <c r="A47" s="797" t="str">
        <f>'10月統合家計簿'!A47</f>
        <v>年内の出金予定項目明細を記してください</v>
      </c>
      <c r="B47" s="800"/>
      <c r="C47" s="800"/>
      <c r="D47" s="800"/>
      <c r="E47" s="812">
        <v>0</v>
      </c>
      <c r="F47" s="223">
        <f t="shared" si="3"/>
        <v>0</v>
      </c>
      <c r="G47" s="225">
        <f t="shared" si="4"/>
        <v>0</v>
      </c>
    </row>
    <row r="48" spans="1:8" ht="21" customHeight="1" x14ac:dyDescent="0.15">
      <c r="A48" s="797" t="str">
        <f>'10月統合家計簿'!A48</f>
        <v>年内の出金予定項目明細を記してください</v>
      </c>
      <c r="B48" s="800"/>
      <c r="C48" s="800"/>
      <c r="D48" s="800"/>
      <c r="E48" s="812">
        <v>0</v>
      </c>
      <c r="F48" s="223">
        <f t="shared" si="3"/>
        <v>0</v>
      </c>
      <c r="G48" s="225">
        <f t="shared" si="4"/>
        <v>0</v>
      </c>
    </row>
    <row r="49" spans="1:7" ht="21" customHeight="1" x14ac:dyDescent="0.15">
      <c r="A49" s="797" t="str">
        <f>'10月統合家計簿'!A49</f>
        <v>年内の出金予定項目明細を記してください</v>
      </c>
      <c r="B49" s="800"/>
      <c r="C49" s="800"/>
      <c r="D49" s="800"/>
      <c r="E49" s="811">
        <v>0</v>
      </c>
      <c r="F49" s="223">
        <f t="shared" si="3"/>
        <v>0</v>
      </c>
      <c r="G49" s="225">
        <f t="shared" si="4"/>
        <v>0</v>
      </c>
    </row>
    <row r="50" spans="1:7" ht="21" customHeight="1" x14ac:dyDescent="0.15">
      <c r="A50" s="797" t="str">
        <f>'10月統合家計簿'!A50</f>
        <v>年内の出金予定項目明細を記してください</v>
      </c>
      <c r="B50" s="800"/>
      <c r="C50" s="800"/>
      <c r="D50" s="800"/>
      <c r="E50" s="812">
        <v>0</v>
      </c>
      <c r="F50" s="223">
        <f t="shared" si="3"/>
        <v>0</v>
      </c>
      <c r="G50" s="225">
        <f t="shared" si="4"/>
        <v>0</v>
      </c>
    </row>
    <row r="51" spans="1:7" ht="21" customHeight="1" x14ac:dyDescent="0.15">
      <c r="A51" s="797" t="str">
        <f>'10月統合家計簿'!A51</f>
        <v>年内の出金予定項目明細を記してください</v>
      </c>
      <c r="B51" s="800"/>
      <c r="C51" s="800"/>
      <c r="D51" s="800"/>
      <c r="E51" s="812">
        <v>0</v>
      </c>
      <c r="F51" s="223">
        <f t="shared" si="3"/>
        <v>0</v>
      </c>
      <c r="G51" s="225">
        <f t="shared" si="4"/>
        <v>0</v>
      </c>
    </row>
    <row r="52" spans="1:7" ht="21" customHeight="1" x14ac:dyDescent="0.15">
      <c r="A52" s="797" t="str">
        <f>'10月統合家計簿'!A52</f>
        <v>年内の出金予定項目明細を記してください</v>
      </c>
      <c r="B52" s="800"/>
      <c r="C52" s="800"/>
      <c r="D52" s="800"/>
      <c r="E52" s="812">
        <v>0</v>
      </c>
      <c r="F52" s="223">
        <f t="shared" si="3"/>
        <v>0</v>
      </c>
      <c r="G52" s="225">
        <f t="shared" si="4"/>
        <v>0</v>
      </c>
    </row>
    <row r="53" spans="1:7" ht="21" customHeight="1" x14ac:dyDescent="0.15">
      <c r="A53" s="797" t="str">
        <f>'10月統合家計簿'!A53</f>
        <v>年内の出金予定項目明細を記してください</v>
      </c>
      <c r="B53" s="800"/>
      <c r="C53" s="800"/>
      <c r="D53" s="800"/>
      <c r="E53" s="812">
        <v>0</v>
      </c>
      <c r="F53" s="223">
        <f t="shared" si="3"/>
        <v>0</v>
      </c>
      <c r="G53" s="225">
        <f t="shared" si="4"/>
        <v>0</v>
      </c>
    </row>
    <row r="54" spans="1:7" ht="21" customHeight="1" x14ac:dyDescent="0.15">
      <c r="A54" s="797" t="str">
        <f>'10月統合家計簿'!A54</f>
        <v>年内の出金予定項目明細を記してください</v>
      </c>
      <c r="B54" s="800"/>
      <c r="C54" s="800"/>
      <c r="D54" s="801"/>
      <c r="E54" s="811">
        <v>0</v>
      </c>
      <c r="F54" s="223">
        <f t="shared" si="3"/>
        <v>0</v>
      </c>
      <c r="G54" s="225">
        <f t="shared" si="4"/>
        <v>0</v>
      </c>
    </row>
    <row r="55" spans="1:7" ht="21" customHeight="1" x14ac:dyDescent="0.15">
      <c r="A55" s="797" t="str">
        <f>'10月統合家計簿'!A55</f>
        <v>年内の出金予定項目明細を記してください</v>
      </c>
      <c r="B55" s="800"/>
      <c r="C55" s="800"/>
      <c r="D55" s="801"/>
      <c r="E55" s="812">
        <v>0</v>
      </c>
      <c r="F55" s="223">
        <f t="shared" si="3"/>
        <v>0</v>
      </c>
      <c r="G55" s="225">
        <f t="shared" si="4"/>
        <v>0</v>
      </c>
    </row>
    <row r="56" spans="1:7" ht="21" customHeight="1" x14ac:dyDescent="0.15">
      <c r="A56" s="797" t="str">
        <f>'10月統合家計簿'!A56</f>
        <v>年内の出金予定項目明細を記してください</v>
      </c>
      <c r="B56" s="800"/>
      <c r="C56" s="800"/>
      <c r="D56" s="801"/>
      <c r="E56" s="811">
        <v>0</v>
      </c>
      <c r="F56" s="223">
        <f t="shared" si="3"/>
        <v>0</v>
      </c>
      <c r="G56" s="225">
        <f t="shared" si="4"/>
        <v>0</v>
      </c>
    </row>
    <row r="57" spans="1:7" ht="21" customHeight="1" thickBot="1" x14ac:dyDescent="0.2">
      <c r="A57" s="797" t="str">
        <f>'10月統合家計簿'!A57</f>
        <v>年内の出金予定項目明細を記してください</v>
      </c>
      <c r="B57" s="813"/>
      <c r="C57" s="813"/>
      <c r="D57" s="814"/>
      <c r="E57" s="815">
        <v>0</v>
      </c>
      <c r="F57" s="227">
        <f t="shared" si="3"/>
        <v>0</v>
      </c>
      <c r="G57" s="294">
        <f t="shared" si="4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55BF-A1B9-4B66-A405-F748569B25AE}">
  <sheetPr codeName="Sheet42">
    <tabColor rgb="FFF5F5F5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247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151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'11月統合家計簿'!A7</f>
        <v>○○銀行　１</v>
      </c>
      <c r="B5" s="182">
        <f>'10月銀行口座入出金表'!L5</f>
        <v>0</v>
      </c>
      <c r="C5" s="759">
        <f>'11月カード利用明細表'!B14</f>
        <v>0</v>
      </c>
      <c r="D5" s="893" t="s">
        <v>50</v>
      </c>
      <c r="E5" s="761"/>
      <c r="F5" s="779"/>
      <c r="G5" s="794"/>
      <c r="H5" s="785"/>
      <c r="I5" s="795"/>
      <c r="J5" s="794"/>
      <c r="K5" s="796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758"/>
      <c r="C6" s="788"/>
      <c r="D6" s="760"/>
      <c r="E6" s="789"/>
      <c r="F6" s="762"/>
      <c r="G6" s="790"/>
      <c r="H6" s="764"/>
      <c r="I6" s="765"/>
      <c r="J6" s="763"/>
      <c r="K6" s="766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758"/>
      <c r="C7" s="759"/>
      <c r="D7" s="760"/>
      <c r="E7" s="761"/>
      <c r="F7" s="762"/>
      <c r="G7" s="763"/>
      <c r="H7" s="764"/>
      <c r="I7" s="765"/>
      <c r="J7" s="763"/>
      <c r="K7" s="766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758"/>
      <c r="C8" s="759"/>
      <c r="D8" s="784"/>
      <c r="E8" s="761"/>
      <c r="F8" s="762"/>
      <c r="G8" s="763"/>
      <c r="H8" s="764"/>
      <c r="I8" s="765"/>
      <c r="J8" s="763"/>
      <c r="K8" s="766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767"/>
      <c r="C9" s="791"/>
      <c r="D9" s="792"/>
      <c r="E9" s="793"/>
      <c r="F9" s="771"/>
      <c r="G9" s="772"/>
      <c r="H9" s="773"/>
      <c r="I9" s="774"/>
      <c r="J9" s="772"/>
      <c r="K9" s="77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'11月統合家計簿'!A8</f>
        <v>○○銀行　２</v>
      </c>
      <c r="B10" s="220">
        <f>'10月銀行口座入出金表'!L10</f>
        <v>0</v>
      </c>
      <c r="C10" s="776">
        <f>'11月カード利用明細表'!B26</f>
        <v>0</v>
      </c>
      <c r="D10" s="777" t="s">
        <v>51</v>
      </c>
      <c r="E10" s="778"/>
      <c r="F10" s="779"/>
      <c r="G10" s="780"/>
      <c r="H10" s="764"/>
      <c r="I10" s="781"/>
      <c r="J10" s="780"/>
      <c r="K10" s="782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758"/>
      <c r="C11" s="759"/>
      <c r="D11" s="760"/>
      <c r="E11" s="761"/>
      <c r="F11" s="762"/>
      <c r="G11" s="763"/>
      <c r="H11" s="764"/>
      <c r="I11" s="765"/>
      <c r="J11" s="763"/>
      <c r="K11" s="766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758"/>
      <c r="C12" s="759"/>
      <c r="D12" s="760"/>
      <c r="E12" s="761"/>
      <c r="F12" s="762"/>
      <c r="G12" s="763"/>
      <c r="H12" s="764"/>
      <c r="I12" s="765"/>
      <c r="J12" s="763"/>
      <c r="K12" s="766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758"/>
      <c r="C13" s="759"/>
      <c r="D13" s="784"/>
      <c r="E13" s="761"/>
      <c r="F13" s="762"/>
      <c r="G13" s="763"/>
      <c r="H13" s="764"/>
      <c r="I13" s="765"/>
      <c r="J13" s="763"/>
      <c r="K13" s="766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767"/>
      <c r="C14" s="768"/>
      <c r="D14" s="787"/>
      <c r="E14" s="770"/>
      <c r="F14" s="771"/>
      <c r="G14" s="772"/>
      <c r="H14" s="773"/>
      <c r="I14" s="774"/>
      <c r="J14" s="772"/>
      <c r="K14" s="77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'11月統合家計簿'!A9</f>
        <v>○○銀行　３</v>
      </c>
      <c r="B15" s="220">
        <f>'10月銀行口座入出金表'!L15</f>
        <v>0</v>
      </c>
      <c r="C15" s="776">
        <f>'11月カード利用明細表'!B38</f>
        <v>0</v>
      </c>
      <c r="D15" s="777" t="s">
        <v>52</v>
      </c>
      <c r="E15" s="778"/>
      <c r="F15" s="779"/>
      <c r="G15" s="780"/>
      <c r="H15" s="764"/>
      <c r="I15" s="781"/>
      <c r="J15" s="780"/>
      <c r="K15" s="782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758"/>
      <c r="C16" s="759"/>
      <c r="D16" s="760"/>
      <c r="E16" s="761"/>
      <c r="F16" s="762"/>
      <c r="G16" s="763"/>
      <c r="H16" s="764"/>
      <c r="I16" s="765"/>
      <c r="J16" s="763"/>
      <c r="K16" s="766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758"/>
      <c r="C17" s="759"/>
      <c r="D17" s="784"/>
      <c r="E17" s="761"/>
      <c r="F17" s="762"/>
      <c r="G17" s="763"/>
      <c r="H17" s="764"/>
      <c r="I17" s="765"/>
      <c r="J17" s="763"/>
      <c r="K17" s="766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758"/>
      <c r="C18" s="759"/>
      <c r="D18" s="784"/>
      <c r="E18" s="761"/>
      <c r="F18" s="762"/>
      <c r="G18" s="763"/>
      <c r="H18" s="764"/>
      <c r="I18" s="765"/>
      <c r="J18" s="763"/>
      <c r="K18" s="766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767"/>
      <c r="C19" s="768"/>
      <c r="D19" s="784"/>
      <c r="E19" s="770"/>
      <c r="F19" s="771"/>
      <c r="G19" s="772"/>
      <c r="H19" s="773"/>
      <c r="I19" s="774"/>
      <c r="J19" s="772"/>
      <c r="K19" s="77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'11月統合家計簿'!A10</f>
        <v>○○銀行　４</v>
      </c>
      <c r="B20" s="220">
        <f>'10月銀行口座入出金表'!L20</f>
        <v>0</v>
      </c>
      <c r="C20" s="776">
        <f>'11月カード利用明細表'!B50</f>
        <v>0</v>
      </c>
      <c r="D20" s="777" t="s">
        <v>53</v>
      </c>
      <c r="E20" s="778"/>
      <c r="F20" s="779"/>
      <c r="G20" s="780"/>
      <c r="H20" s="764"/>
      <c r="I20" s="781"/>
      <c r="J20" s="780"/>
      <c r="K20" s="782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758"/>
      <c r="C21" s="759"/>
      <c r="D21" s="760"/>
      <c r="E21" s="761"/>
      <c r="F21" s="762"/>
      <c r="G21" s="763"/>
      <c r="H21" s="764"/>
      <c r="I21" s="765"/>
      <c r="J21" s="763"/>
      <c r="K21" s="766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758"/>
      <c r="C22" s="759"/>
      <c r="D22" s="760"/>
      <c r="E22" s="761"/>
      <c r="F22" s="762"/>
      <c r="G22" s="763"/>
      <c r="H22" s="764"/>
      <c r="I22" s="765"/>
      <c r="J22" s="763"/>
      <c r="K22" s="766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758"/>
      <c r="C23" s="759"/>
      <c r="D23" s="760"/>
      <c r="E23" s="761"/>
      <c r="F23" s="762"/>
      <c r="G23" s="763"/>
      <c r="H23" s="764"/>
      <c r="I23" s="765"/>
      <c r="J23" s="763"/>
      <c r="K23" s="766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767"/>
      <c r="C24" s="768"/>
      <c r="D24" s="769"/>
      <c r="E24" s="770"/>
      <c r="F24" s="771"/>
      <c r="G24" s="772"/>
      <c r="H24" s="773"/>
      <c r="I24" s="774"/>
      <c r="J24" s="772"/>
      <c r="K24" s="77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'11月統合家計簿'!A11</f>
        <v>○○銀行　５</v>
      </c>
      <c r="B25" s="220">
        <f>'10月銀行口座入出金表'!L25</f>
        <v>0</v>
      </c>
      <c r="C25" s="776">
        <f>'11月カード利用明細表'!B62</f>
        <v>0</v>
      </c>
      <c r="D25" s="777" t="s">
        <v>54</v>
      </c>
      <c r="E25" s="778"/>
      <c r="F25" s="779"/>
      <c r="G25" s="780"/>
      <c r="H25" s="764"/>
      <c r="I25" s="781"/>
      <c r="J25" s="780"/>
      <c r="K25" s="782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758"/>
      <c r="C26" s="759"/>
      <c r="D26" s="760"/>
      <c r="E26" s="761"/>
      <c r="F26" s="762"/>
      <c r="G26" s="763"/>
      <c r="H26" s="764"/>
      <c r="I26" s="765"/>
      <c r="J26" s="763"/>
      <c r="K26" s="766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758"/>
      <c r="C27" s="759"/>
      <c r="D27" s="760"/>
      <c r="E27" s="761"/>
      <c r="F27" s="762"/>
      <c r="G27" s="763"/>
      <c r="H27" s="764"/>
      <c r="I27" s="765"/>
      <c r="J27" s="763"/>
      <c r="K27" s="766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758"/>
      <c r="C28" s="759"/>
      <c r="D28" s="760"/>
      <c r="E28" s="761"/>
      <c r="F28" s="762"/>
      <c r="G28" s="763"/>
      <c r="H28" s="764"/>
      <c r="I28" s="765"/>
      <c r="J28" s="763"/>
      <c r="K28" s="766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767"/>
      <c r="C29" s="768"/>
      <c r="D29" s="769"/>
      <c r="E29" s="770"/>
      <c r="F29" s="771"/>
      <c r="G29" s="772"/>
      <c r="H29" s="773"/>
      <c r="I29" s="774"/>
      <c r="J29" s="772"/>
      <c r="K29" s="77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'11月統合家計簿'!A12</f>
        <v>○○銀行　６</v>
      </c>
      <c r="B30" s="220">
        <f>'10月銀行口座入出金表'!L30</f>
        <v>0</v>
      </c>
      <c r="C30" s="776">
        <f>'11月カード利用明細表'!B74</f>
        <v>0</v>
      </c>
      <c r="D30" s="777" t="s">
        <v>55</v>
      </c>
      <c r="E30" s="778"/>
      <c r="F30" s="779"/>
      <c r="G30" s="780"/>
      <c r="H30" s="785"/>
      <c r="I30" s="781"/>
      <c r="J30" s="780"/>
      <c r="K30" s="782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758"/>
      <c r="C31" s="759"/>
      <c r="D31" s="786"/>
      <c r="E31" s="761"/>
      <c r="F31" s="762"/>
      <c r="G31" s="763"/>
      <c r="H31" s="764"/>
      <c r="I31" s="765"/>
      <c r="J31" s="763"/>
      <c r="K31" s="766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758"/>
      <c r="C32" s="759"/>
      <c r="D32" s="760"/>
      <c r="E32" s="761"/>
      <c r="F32" s="762"/>
      <c r="G32" s="763"/>
      <c r="H32" s="764"/>
      <c r="I32" s="765"/>
      <c r="J32" s="763"/>
      <c r="K32" s="766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758"/>
      <c r="C33" s="759"/>
      <c r="D33" s="784"/>
      <c r="E33" s="761"/>
      <c r="F33" s="762"/>
      <c r="G33" s="763"/>
      <c r="H33" s="764"/>
      <c r="I33" s="765"/>
      <c r="J33" s="763"/>
      <c r="K33" s="766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767"/>
      <c r="C34" s="768"/>
      <c r="D34" s="784"/>
      <c r="E34" s="770"/>
      <c r="F34" s="771"/>
      <c r="G34" s="772"/>
      <c r="H34" s="773"/>
      <c r="I34" s="774"/>
      <c r="J34" s="772"/>
      <c r="K34" s="77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'11月統合家計簿'!A13</f>
        <v>○○銀行　７</v>
      </c>
      <c r="B35" s="220">
        <f>'10月銀行口座入出金表'!L35</f>
        <v>0</v>
      </c>
      <c r="C35" s="776">
        <f>'11月カード利用明細表'!B86</f>
        <v>0</v>
      </c>
      <c r="D35" s="777" t="s">
        <v>56</v>
      </c>
      <c r="E35" s="778"/>
      <c r="F35" s="779"/>
      <c r="G35" s="780"/>
      <c r="H35" s="785"/>
      <c r="I35" s="781"/>
      <c r="J35" s="780"/>
      <c r="K35" s="782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758"/>
      <c r="C36" s="759"/>
      <c r="D36" s="783"/>
      <c r="E36" s="761"/>
      <c r="F36" s="762"/>
      <c r="G36" s="763"/>
      <c r="H36" s="764"/>
      <c r="I36" s="765"/>
      <c r="J36" s="763"/>
      <c r="K36" s="766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758"/>
      <c r="C37" s="759"/>
      <c r="D37" s="760"/>
      <c r="E37" s="761"/>
      <c r="F37" s="762"/>
      <c r="G37" s="763"/>
      <c r="H37" s="764"/>
      <c r="I37" s="765"/>
      <c r="J37" s="763"/>
      <c r="K37" s="766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758"/>
      <c r="C38" s="759"/>
      <c r="D38" s="784"/>
      <c r="E38" s="761"/>
      <c r="F38" s="762"/>
      <c r="G38" s="763"/>
      <c r="H38" s="764"/>
      <c r="I38" s="765"/>
      <c r="J38" s="763"/>
      <c r="K38" s="766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767"/>
      <c r="C39" s="768"/>
      <c r="D39" s="784"/>
      <c r="E39" s="770"/>
      <c r="F39" s="771"/>
      <c r="G39" s="772"/>
      <c r="H39" s="773"/>
      <c r="I39" s="774"/>
      <c r="J39" s="772"/>
      <c r="K39" s="77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'11月統合家計簿'!A14</f>
        <v>○○銀行　８</v>
      </c>
      <c r="B40" s="220">
        <f>'10月銀行口座入出金表'!L40</f>
        <v>0</v>
      </c>
      <c r="C40" s="776">
        <f>'11月カード利用明細表'!B98</f>
        <v>0</v>
      </c>
      <c r="D40" s="777" t="s">
        <v>223</v>
      </c>
      <c r="E40" s="778"/>
      <c r="F40" s="779"/>
      <c r="G40" s="780"/>
      <c r="H40" s="764"/>
      <c r="I40" s="781"/>
      <c r="J40" s="780"/>
      <c r="K40" s="782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758"/>
      <c r="C41" s="759"/>
      <c r="D41" s="783"/>
      <c r="E41" s="761"/>
      <c r="F41" s="762"/>
      <c r="G41" s="763"/>
      <c r="H41" s="764"/>
      <c r="I41" s="765"/>
      <c r="J41" s="763"/>
      <c r="K41" s="766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758"/>
      <c r="C42" s="759"/>
      <c r="D42" s="760"/>
      <c r="E42" s="761"/>
      <c r="F42" s="762"/>
      <c r="G42" s="763"/>
      <c r="H42" s="764"/>
      <c r="I42" s="765"/>
      <c r="J42" s="763"/>
      <c r="K42" s="766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758"/>
      <c r="C43" s="759"/>
      <c r="D43" s="784"/>
      <c r="E43" s="761"/>
      <c r="F43" s="762"/>
      <c r="G43" s="763"/>
      <c r="H43" s="764"/>
      <c r="I43" s="765"/>
      <c r="J43" s="763"/>
      <c r="K43" s="766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767"/>
      <c r="C44" s="768"/>
      <c r="D44" s="784"/>
      <c r="E44" s="770"/>
      <c r="F44" s="771"/>
      <c r="G44" s="772"/>
      <c r="H44" s="773"/>
      <c r="I44" s="774"/>
      <c r="J44" s="772"/>
      <c r="K44" s="77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'11月統合家計簿'!A15</f>
        <v>○○銀行　９</v>
      </c>
      <c r="B45" s="220">
        <f>'10月銀行口座入出金表'!L45</f>
        <v>0</v>
      </c>
      <c r="C45" s="776">
        <f>'11月カード利用明細表'!B110</f>
        <v>0</v>
      </c>
      <c r="D45" s="777" t="s">
        <v>224</v>
      </c>
      <c r="E45" s="778"/>
      <c r="F45" s="779"/>
      <c r="G45" s="780"/>
      <c r="H45" s="764"/>
      <c r="I45" s="781"/>
      <c r="J45" s="780"/>
      <c r="K45" s="782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758"/>
      <c r="C46" s="759"/>
      <c r="D46" s="760"/>
      <c r="E46" s="761"/>
      <c r="F46" s="762"/>
      <c r="G46" s="763"/>
      <c r="H46" s="764"/>
      <c r="I46" s="765"/>
      <c r="J46" s="763"/>
      <c r="K46" s="766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758"/>
      <c r="C47" s="759"/>
      <c r="D47" s="760"/>
      <c r="E47" s="761"/>
      <c r="F47" s="762"/>
      <c r="G47" s="763"/>
      <c r="H47" s="764"/>
      <c r="I47" s="765"/>
      <c r="J47" s="763"/>
      <c r="K47" s="766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758"/>
      <c r="C48" s="759"/>
      <c r="D48" s="760"/>
      <c r="E48" s="761"/>
      <c r="F48" s="762"/>
      <c r="G48" s="763"/>
      <c r="H48" s="764"/>
      <c r="I48" s="765"/>
      <c r="J48" s="763"/>
      <c r="K48" s="766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767"/>
      <c r="C49" s="768"/>
      <c r="D49" s="769"/>
      <c r="E49" s="770"/>
      <c r="F49" s="771"/>
      <c r="G49" s="772"/>
      <c r="H49" s="773"/>
      <c r="I49" s="774"/>
      <c r="J49" s="772"/>
      <c r="K49" s="77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'11月統合家計簿'!A16</f>
        <v>○○銀行　１０</v>
      </c>
      <c r="B50" s="220">
        <f>'10月銀行口座入出金表'!L50</f>
        <v>0</v>
      </c>
      <c r="C50" s="776">
        <f>'11月カード利用明細表'!B122</f>
        <v>0</v>
      </c>
      <c r="D50" s="777" t="s">
        <v>225</v>
      </c>
      <c r="E50" s="778"/>
      <c r="F50" s="779"/>
      <c r="G50" s="780"/>
      <c r="H50" s="764"/>
      <c r="I50" s="781"/>
      <c r="J50" s="780"/>
      <c r="K50" s="782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758"/>
      <c r="C51" s="759"/>
      <c r="D51" s="760"/>
      <c r="E51" s="761"/>
      <c r="F51" s="762"/>
      <c r="G51" s="763"/>
      <c r="H51" s="764"/>
      <c r="I51" s="765"/>
      <c r="J51" s="763"/>
      <c r="K51" s="766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758"/>
      <c r="C52" s="759"/>
      <c r="D52" s="760"/>
      <c r="E52" s="761"/>
      <c r="F52" s="762"/>
      <c r="G52" s="763"/>
      <c r="H52" s="764"/>
      <c r="I52" s="765"/>
      <c r="J52" s="763"/>
      <c r="K52" s="766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758"/>
      <c r="C53" s="759"/>
      <c r="D53" s="760"/>
      <c r="E53" s="761"/>
      <c r="F53" s="762"/>
      <c r="G53" s="763"/>
      <c r="H53" s="764"/>
      <c r="I53" s="765"/>
      <c r="J53" s="763"/>
      <c r="K53" s="766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767"/>
      <c r="C54" s="768"/>
      <c r="D54" s="769"/>
      <c r="E54" s="770"/>
      <c r="F54" s="771"/>
      <c r="G54" s="772"/>
      <c r="H54" s="773"/>
      <c r="I54" s="774"/>
      <c r="J54" s="772"/>
      <c r="K54" s="77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83">
        <f>'10月現金収支表'!G37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'11月現金収支表'!G37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D6F7-AEBC-4A10-8C98-6BB76EC3AAD5}">
  <sheetPr codeName="Sheet43">
    <tabColor rgb="FFF5F5F5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154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621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37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1030"/>
      <c r="B7" s="1031"/>
      <c r="C7" s="1032"/>
    </row>
    <row r="8" spans="1:3" ht="21" customHeight="1" x14ac:dyDescent="0.4">
      <c r="A8" s="1033"/>
      <c r="B8" s="1034"/>
      <c r="C8" s="1035"/>
    </row>
    <row r="9" spans="1:3" ht="21" customHeight="1" x14ac:dyDescent="0.4">
      <c r="A9" s="1033"/>
      <c r="B9" s="1034"/>
      <c r="C9" s="1035"/>
    </row>
    <row r="10" spans="1:3" ht="21" customHeight="1" x14ac:dyDescent="0.4">
      <c r="A10" s="1033"/>
      <c r="B10" s="1034"/>
      <c r="C10" s="1036"/>
    </row>
    <row r="11" spans="1:3" ht="21" customHeight="1" x14ac:dyDescent="0.4">
      <c r="A11" s="1033"/>
      <c r="B11" s="1034"/>
      <c r="C11" s="1036"/>
    </row>
    <row r="12" spans="1:3" ht="21" customHeight="1" x14ac:dyDescent="0.4">
      <c r="A12" s="1033"/>
      <c r="B12" s="1034"/>
      <c r="C12" s="1036"/>
    </row>
    <row r="13" spans="1:3" ht="21" customHeight="1" x14ac:dyDescent="0.4">
      <c r="A13" s="1037"/>
      <c r="B13" s="1038"/>
      <c r="C13" s="1039"/>
    </row>
    <row r="14" spans="1:3" ht="21" customHeight="1" x14ac:dyDescent="0.4">
      <c r="A14" s="132" t="s">
        <v>155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3" s="127" customFormat="1" ht="18" customHeight="1" x14ac:dyDescent="0.15">
      <c r="A17" s="937" t="str">
        <f>'03月カード利用明細表'!A17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1030"/>
      <c r="B19" s="1031"/>
      <c r="C19" s="1032"/>
    </row>
    <row r="20" spans="1:3" ht="21" customHeight="1" x14ac:dyDescent="0.4">
      <c r="A20" s="1033"/>
      <c r="B20" s="1034"/>
      <c r="C20" s="1035"/>
    </row>
    <row r="21" spans="1:3" ht="21" customHeight="1" x14ac:dyDescent="0.4">
      <c r="A21" s="1033"/>
      <c r="B21" s="1034"/>
      <c r="C21" s="1035"/>
    </row>
    <row r="22" spans="1:3" ht="21" customHeight="1" x14ac:dyDescent="0.4">
      <c r="A22" s="1033"/>
      <c r="B22" s="1034"/>
      <c r="C22" s="1036"/>
    </row>
    <row r="23" spans="1:3" ht="21" customHeight="1" x14ac:dyDescent="0.4">
      <c r="A23" s="1033"/>
      <c r="B23" s="1034"/>
      <c r="C23" s="1036"/>
    </row>
    <row r="24" spans="1:3" ht="21" customHeight="1" x14ac:dyDescent="0.4">
      <c r="A24" s="1033"/>
      <c r="B24" s="1034"/>
      <c r="C24" s="1036"/>
    </row>
    <row r="25" spans="1:3" ht="21" customHeight="1" x14ac:dyDescent="0.4">
      <c r="A25" s="1037"/>
      <c r="B25" s="1038"/>
      <c r="C25" s="1039"/>
    </row>
    <row r="26" spans="1:3" ht="21" customHeight="1" x14ac:dyDescent="0.4">
      <c r="A26" s="132" t="s">
        <v>155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3" s="127" customFormat="1" ht="18" customHeight="1" x14ac:dyDescent="0.15">
      <c r="A29" s="937" t="str">
        <f>'03月カード利用明細表'!A29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1030"/>
      <c r="B31" s="1031"/>
      <c r="C31" s="1032"/>
    </row>
    <row r="32" spans="1:3" ht="21" customHeight="1" x14ac:dyDescent="0.4">
      <c r="A32" s="1033"/>
      <c r="B32" s="1034"/>
      <c r="C32" s="1035"/>
    </row>
    <row r="33" spans="1:3" ht="21" customHeight="1" x14ac:dyDescent="0.4">
      <c r="A33" s="1033"/>
      <c r="B33" s="1034"/>
      <c r="C33" s="1035"/>
    </row>
    <row r="34" spans="1:3" ht="21" customHeight="1" x14ac:dyDescent="0.4">
      <c r="A34" s="1033"/>
      <c r="B34" s="1034"/>
      <c r="C34" s="1036"/>
    </row>
    <row r="35" spans="1:3" ht="21" customHeight="1" x14ac:dyDescent="0.4">
      <c r="A35" s="1033"/>
      <c r="B35" s="1034"/>
      <c r="C35" s="1036"/>
    </row>
    <row r="36" spans="1:3" ht="21" customHeight="1" x14ac:dyDescent="0.4">
      <c r="A36" s="1033"/>
      <c r="B36" s="1034"/>
      <c r="C36" s="1036"/>
    </row>
    <row r="37" spans="1:3" ht="21" customHeight="1" x14ac:dyDescent="0.4">
      <c r="A37" s="1037"/>
      <c r="B37" s="1038"/>
      <c r="C37" s="1039"/>
    </row>
    <row r="38" spans="1:3" ht="21" customHeight="1" x14ac:dyDescent="0.4">
      <c r="A38" s="132" t="s">
        <v>155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37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1030"/>
      <c r="B43" s="1031"/>
      <c r="C43" s="1032"/>
    </row>
    <row r="44" spans="1:3" ht="21" customHeight="1" x14ac:dyDescent="0.4">
      <c r="A44" s="1033"/>
      <c r="B44" s="1034"/>
      <c r="C44" s="1035"/>
    </row>
    <row r="45" spans="1:3" ht="21" customHeight="1" x14ac:dyDescent="0.4">
      <c r="A45" s="1033"/>
      <c r="B45" s="1034"/>
      <c r="C45" s="1035"/>
    </row>
    <row r="46" spans="1:3" ht="21" customHeight="1" x14ac:dyDescent="0.4">
      <c r="A46" s="1033"/>
      <c r="B46" s="1034"/>
      <c r="C46" s="1036"/>
    </row>
    <row r="47" spans="1:3" ht="21" customHeight="1" x14ac:dyDescent="0.4">
      <c r="A47" s="1033"/>
      <c r="B47" s="1034"/>
      <c r="C47" s="1036"/>
    </row>
    <row r="48" spans="1:3" ht="21" customHeight="1" x14ac:dyDescent="0.4">
      <c r="A48" s="1033"/>
      <c r="B48" s="1034"/>
      <c r="C48" s="1036"/>
    </row>
    <row r="49" spans="1:3" ht="21" customHeight="1" x14ac:dyDescent="0.4">
      <c r="A49" s="1037"/>
      <c r="B49" s="1038"/>
      <c r="C49" s="1039"/>
    </row>
    <row r="50" spans="1:3" ht="21" customHeight="1" x14ac:dyDescent="0.4">
      <c r="A50" s="132" t="s">
        <v>155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37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1030"/>
      <c r="B55" s="1031"/>
      <c r="C55" s="1032"/>
    </row>
    <row r="56" spans="1:3" ht="21" customHeight="1" x14ac:dyDescent="0.4">
      <c r="A56" s="1033"/>
      <c r="B56" s="1034"/>
      <c r="C56" s="1035"/>
    </row>
    <row r="57" spans="1:3" ht="21" customHeight="1" x14ac:dyDescent="0.4">
      <c r="A57" s="1033"/>
      <c r="B57" s="1034"/>
      <c r="C57" s="1035"/>
    </row>
    <row r="58" spans="1:3" ht="21" customHeight="1" x14ac:dyDescent="0.4">
      <c r="A58" s="1033"/>
      <c r="B58" s="1034"/>
      <c r="C58" s="1036"/>
    </row>
    <row r="59" spans="1:3" ht="21" customHeight="1" x14ac:dyDescent="0.4">
      <c r="A59" s="1033"/>
      <c r="B59" s="1034"/>
      <c r="C59" s="1036"/>
    </row>
    <row r="60" spans="1:3" ht="21" customHeight="1" x14ac:dyDescent="0.4">
      <c r="A60" s="1033"/>
      <c r="B60" s="1034"/>
      <c r="C60" s="1036"/>
    </row>
    <row r="61" spans="1:3" ht="21" customHeight="1" x14ac:dyDescent="0.4">
      <c r="A61" s="1037"/>
      <c r="B61" s="1038"/>
      <c r="C61" s="1039"/>
    </row>
    <row r="62" spans="1:3" ht="21" customHeight="1" x14ac:dyDescent="0.4">
      <c r="A62" s="132" t="s">
        <v>155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37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1030"/>
      <c r="B67" s="1031"/>
      <c r="C67" s="1032"/>
    </row>
    <row r="68" spans="1:3" ht="21" customHeight="1" x14ac:dyDescent="0.4">
      <c r="A68" s="1033"/>
      <c r="B68" s="1034"/>
      <c r="C68" s="1035"/>
    </row>
    <row r="69" spans="1:3" ht="21" customHeight="1" x14ac:dyDescent="0.4">
      <c r="A69" s="1033"/>
      <c r="B69" s="1034"/>
      <c r="C69" s="1035"/>
    </row>
    <row r="70" spans="1:3" ht="21" customHeight="1" x14ac:dyDescent="0.4">
      <c r="A70" s="1033"/>
      <c r="B70" s="1034"/>
      <c r="C70" s="1036"/>
    </row>
    <row r="71" spans="1:3" ht="21" customHeight="1" x14ac:dyDescent="0.4">
      <c r="A71" s="1033"/>
      <c r="B71" s="1034"/>
      <c r="C71" s="1036"/>
    </row>
    <row r="72" spans="1:3" ht="21" customHeight="1" x14ac:dyDescent="0.4">
      <c r="A72" s="1033"/>
      <c r="B72" s="1034"/>
      <c r="C72" s="1036"/>
    </row>
    <row r="73" spans="1:3" ht="21" customHeight="1" x14ac:dyDescent="0.4">
      <c r="A73" s="1037"/>
      <c r="B73" s="1038"/>
      <c r="C73" s="1039"/>
    </row>
    <row r="74" spans="1:3" ht="21" customHeight="1" x14ac:dyDescent="0.4">
      <c r="A74" s="132" t="s">
        <v>155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37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1030"/>
      <c r="B79" s="1031"/>
      <c r="C79" s="1032"/>
    </row>
    <row r="80" spans="1:3" ht="21" customHeight="1" x14ac:dyDescent="0.4">
      <c r="A80" s="1033"/>
      <c r="B80" s="1034"/>
      <c r="C80" s="1035"/>
    </row>
    <row r="81" spans="1:3" ht="21" customHeight="1" x14ac:dyDescent="0.4">
      <c r="A81" s="1033"/>
      <c r="B81" s="1034"/>
      <c r="C81" s="1035"/>
    </row>
    <row r="82" spans="1:3" ht="21" customHeight="1" x14ac:dyDescent="0.4">
      <c r="A82" s="1033"/>
      <c r="B82" s="1034"/>
      <c r="C82" s="1036"/>
    </row>
    <row r="83" spans="1:3" ht="21" customHeight="1" x14ac:dyDescent="0.4">
      <c r="A83" s="1033"/>
      <c r="B83" s="1034"/>
      <c r="C83" s="1036"/>
    </row>
    <row r="84" spans="1:3" ht="21" customHeight="1" x14ac:dyDescent="0.4">
      <c r="A84" s="1033"/>
      <c r="B84" s="1034"/>
      <c r="C84" s="1036"/>
    </row>
    <row r="85" spans="1:3" ht="21" customHeight="1" x14ac:dyDescent="0.4">
      <c r="A85" s="1037"/>
      <c r="B85" s="1038"/>
      <c r="C85" s="1039"/>
    </row>
    <row r="86" spans="1:3" ht="21" customHeight="1" x14ac:dyDescent="0.4">
      <c r="A86" s="132" t="s">
        <v>155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37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1030"/>
      <c r="B91" s="1031"/>
      <c r="C91" s="1032"/>
    </row>
    <row r="92" spans="1:3" ht="21" customHeight="1" x14ac:dyDescent="0.4">
      <c r="A92" s="1033"/>
      <c r="B92" s="1034"/>
      <c r="C92" s="1035"/>
    </row>
    <row r="93" spans="1:3" ht="21" customHeight="1" x14ac:dyDescent="0.4">
      <c r="A93" s="1033"/>
      <c r="B93" s="1034"/>
      <c r="C93" s="1035"/>
    </row>
    <row r="94" spans="1:3" ht="21" customHeight="1" x14ac:dyDescent="0.4">
      <c r="A94" s="1033"/>
      <c r="B94" s="1034"/>
      <c r="C94" s="1036"/>
    </row>
    <row r="95" spans="1:3" ht="21" customHeight="1" x14ac:dyDescent="0.4">
      <c r="A95" s="1033"/>
      <c r="B95" s="1034"/>
      <c r="C95" s="1036"/>
    </row>
    <row r="96" spans="1:3" ht="21" customHeight="1" x14ac:dyDescent="0.4">
      <c r="A96" s="1033"/>
      <c r="B96" s="1034"/>
      <c r="C96" s="1036"/>
    </row>
    <row r="97" spans="1:3" ht="21" customHeight="1" x14ac:dyDescent="0.4">
      <c r="A97" s="1037"/>
      <c r="B97" s="1038"/>
      <c r="C97" s="1039"/>
    </row>
    <row r="98" spans="1:3" ht="21" customHeight="1" x14ac:dyDescent="0.4">
      <c r="A98" s="132" t="s">
        <v>155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37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1030"/>
      <c r="B103" s="1031"/>
      <c r="C103" s="1032"/>
    </row>
    <row r="104" spans="1:3" ht="21" customHeight="1" x14ac:dyDescent="0.4">
      <c r="A104" s="1033"/>
      <c r="B104" s="1034"/>
      <c r="C104" s="1035"/>
    </row>
    <row r="105" spans="1:3" ht="21" customHeight="1" x14ac:dyDescent="0.4">
      <c r="A105" s="1033"/>
      <c r="B105" s="1034"/>
      <c r="C105" s="1035"/>
    </row>
    <row r="106" spans="1:3" ht="21" customHeight="1" x14ac:dyDescent="0.4">
      <c r="A106" s="1033"/>
      <c r="B106" s="1034"/>
      <c r="C106" s="1036"/>
    </row>
    <row r="107" spans="1:3" ht="21" customHeight="1" x14ac:dyDescent="0.4">
      <c r="A107" s="1033"/>
      <c r="B107" s="1034"/>
      <c r="C107" s="1036"/>
    </row>
    <row r="108" spans="1:3" ht="21" customHeight="1" x14ac:dyDescent="0.4">
      <c r="A108" s="1033"/>
      <c r="B108" s="1034"/>
      <c r="C108" s="1036"/>
    </row>
    <row r="109" spans="1:3" ht="21" customHeight="1" x14ac:dyDescent="0.4">
      <c r="A109" s="1037"/>
      <c r="B109" s="1038"/>
      <c r="C109" s="1039"/>
    </row>
    <row r="110" spans="1:3" ht="21" customHeight="1" x14ac:dyDescent="0.4">
      <c r="A110" s="132" t="s">
        <v>155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37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1030"/>
      <c r="B115" s="1031"/>
      <c r="C115" s="1032"/>
    </row>
    <row r="116" spans="1:3" ht="21" customHeight="1" x14ac:dyDescent="0.4">
      <c r="A116" s="1033"/>
      <c r="B116" s="1034"/>
      <c r="C116" s="1035"/>
    </row>
    <row r="117" spans="1:3" ht="21" customHeight="1" x14ac:dyDescent="0.4">
      <c r="A117" s="1033"/>
      <c r="B117" s="1034"/>
      <c r="C117" s="1035"/>
    </row>
    <row r="118" spans="1:3" ht="21" customHeight="1" x14ac:dyDescent="0.4">
      <c r="A118" s="1033"/>
      <c r="B118" s="1034"/>
      <c r="C118" s="1036"/>
    </row>
    <row r="119" spans="1:3" ht="21" customHeight="1" x14ac:dyDescent="0.4">
      <c r="A119" s="1033"/>
      <c r="B119" s="1034"/>
      <c r="C119" s="1036"/>
    </row>
    <row r="120" spans="1:3" ht="21" customHeight="1" x14ac:dyDescent="0.4">
      <c r="A120" s="1033"/>
      <c r="B120" s="1034"/>
      <c r="C120" s="1036"/>
    </row>
    <row r="121" spans="1:3" ht="21" customHeight="1" x14ac:dyDescent="0.4">
      <c r="A121" s="1037"/>
      <c r="B121" s="1038"/>
      <c r="C121" s="1039"/>
    </row>
    <row r="122" spans="1:3" ht="21" customHeight="1" x14ac:dyDescent="0.4">
      <c r="A122" s="132" t="s">
        <v>155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156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C9FB-5C2C-41C5-908A-31F1619565C7}">
  <sheetPr codeName="Sheet44">
    <tabColor rgb="FFF5F5F5"/>
  </sheetPr>
  <dimension ref="A1:Y38"/>
  <sheetViews>
    <sheetView workbookViewId="0">
      <pane xSplit="2" ySplit="4" topLeftCell="D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207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151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'10月現金収支表'!G37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44501</v>
      </c>
      <c r="B5" s="144" t="s">
        <v>103</v>
      </c>
      <c r="C5" s="750"/>
      <c r="D5" s="751"/>
      <c r="E5" s="1176"/>
      <c r="F5" s="1177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44502</v>
      </c>
      <c r="B6" s="144" t="s">
        <v>41</v>
      </c>
      <c r="C6" s="752"/>
      <c r="D6" s="753"/>
      <c r="E6" s="1178"/>
      <c r="F6" s="1179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86">
        <v>44503</v>
      </c>
      <c r="B7" s="150" t="s">
        <v>42</v>
      </c>
      <c r="C7" s="754" t="s">
        <v>152</v>
      </c>
      <c r="D7" s="753"/>
      <c r="E7" s="1178"/>
      <c r="F7" s="1179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3">
        <v>44504</v>
      </c>
      <c r="B8" s="144" t="s">
        <v>43</v>
      </c>
      <c r="C8" s="752"/>
      <c r="D8" s="753"/>
      <c r="E8" s="1178"/>
      <c r="F8" s="1179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3">
        <v>44505</v>
      </c>
      <c r="B9" s="144" t="s">
        <v>44</v>
      </c>
      <c r="C9" s="752"/>
      <c r="D9" s="753"/>
      <c r="E9" s="1178"/>
      <c r="F9" s="1179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44506</v>
      </c>
      <c r="B10" s="144" t="s">
        <v>45</v>
      </c>
      <c r="C10" s="752"/>
      <c r="D10" s="753"/>
      <c r="E10" s="1178"/>
      <c r="F10" s="1179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86">
        <v>44507</v>
      </c>
      <c r="B11" s="150" t="s">
        <v>46</v>
      </c>
      <c r="C11" s="754"/>
      <c r="D11" s="753"/>
      <c r="E11" s="1178"/>
      <c r="F11" s="1179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44508</v>
      </c>
      <c r="B12" s="144" t="s">
        <v>47</v>
      </c>
      <c r="C12" s="752"/>
      <c r="D12" s="753"/>
      <c r="E12" s="1178"/>
      <c r="F12" s="1179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44509</v>
      </c>
      <c r="B13" s="144" t="s">
        <v>41</v>
      </c>
      <c r="C13" s="752"/>
      <c r="D13" s="753"/>
      <c r="E13" s="1178"/>
      <c r="F13" s="1179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44510</v>
      </c>
      <c r="B14" s="144" t="s">
        <v>42</v>
      </c>
      <c r="C14" s="752"/>
      <c r="D14" s="753"/>
      <c r="E14" s="1178"/>
      <c r="F14" s="1179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3">
        <v>44511</v>
      </c>
      <c r="B15" s="144" t="s">
        <v>43</v>
      </c>
      <c r="C15" s="752"/>
      <c r="D15" s="753"/>
      <c r="E15" s="1178"/>
      <c r="F15" s="1179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3">
        <v>44512</v>
      </c>
      <c r="B16" s="144" t="s">
        <v>44</v>
      </c>
      <c r="C16" s="754"/>
      <c r="D16" s="753"/>
      <c r="E16" s="1178"/>
      <c r="F16" s="1179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44513</v>
      </c>
      <c r="B17" s="144" t="s">
        <v>45</v>
      </c>
      <c r="C17" s="752"/>
      <c r="D17" s="753"/>
      <c r="E17" s="1178"/>
      <c r="F17" s="1179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86">
        <v>44514</v>
      </c>
      <c r="B18" s="150" t="s">
        <v>46</v>
      </c>
      <c r="C18" s="752"/>
      <c r="D18" s="753"/>
      <c r="E18" s="1178"/>
      <c r="F18" s="1179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44515</v>
      </c>
      <c r="B19" s="144" t="s">
        <v>47</v>
      </c>
      <c r="C19" s="752"/>
      <c r="D19" s="753"/>
      <c r="E19" s="1178"/>
      <c r="F19" s="1179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44516</v>
      </c>
      <c r="B20" s="144" t="s">
        <v>41</v>
      </c>
      <c r="C20" s="752"/>
      <c r="D20" s="753"/>
      <c r="E20" s="1178"/>
      <c r="F20" s="1179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44517</v>
      </c>
      <c r="B21" s="144" t="s">
        <v>42</v>
      </c>
      <c r="C21" s="752"/>
      <c r="D21" s="753"/>
      <c r="E21" s="1178"/>
      <c r="F21" s="1179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3">
        <v>44518</v>
      </c>
      <c r="B22" s="144" t="s">
        <v>43</v>
      </c>
      <c r="C22" s="752"/>
      <c r="D22" s="753"/>
      <c r="E22" s="1178"/>
      <c r="F22" s="1179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3">
        <v>44519</v>
      </c>
      <c r="B23" s="144" t="s">
        <v>44</v>
      </c>
      <c r="C23" s="752"/>
      <c r="D23" s="753"/>
      <c r="E23" s="1178"/>
      <c r="F23" s="1179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44520</v>
      </c>
      <c r="B24" s="144" t="s">
        <v>45</v>
      </c>
      <c r="C24" s="755"/>
      <c r="D24" s="753"/>
      <c r="E24" s="1178"/>
      <c r="F24" s="1179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86">
        <v>44521</v>
      </c>
      <c r="B25" s="150" t="s">
        <v>46</v>
      </c>
      <c r="C25" s="752"/>
      <c r="D25" s="753"/>
      <c r="E25" s="1178"/>
      <c r="F25" s="1179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44522</v>
      </c>
      <c r="B26" s="144" t="s">
        <v>47</v>
      </c>
      <c r="C26" s="752"/>
      <c r="D26" s="753"/>
      <c r="E26" s="1178"/>
      <c r="F26" s="1179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86">
        <v>44523</v>
      </c>
      <c r="B27" s="150" t="s">
        <v>41</v>
      </c>
      <c r="C27" s="752" t="s">
        <v>153</v>
      </c>
      <c r="D27" s="753"/>
      <c r="E27" s="1178"/>
      <c r="F27" s="1179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44524</v>
      </c>
      <c r="B28" s="144" t="s">
        <v>42</v>
      </c>
      <c r="C28" s="752"/>
      <c r="D28" s="753"/>
      <c r="E28" s="1178"/>
      <c r="F28" s="1179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3">
        <v>44525</v>
      </c>
      <c r="B29" s="144" t="s">
        <v>43</v>
      </c>
      <c r="C29" s="752"/>
      <c r="D29" s="753"/>
      <c r="E29" s="1178"/>
      <c r="F29" s="1179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3">
        <v>44526</v>
      </c>
      <c r="B30" s="144" t="s">
        <v>44</v>
      </c>
      <c r="C30" s="752"/>
      <c r="D30" s="753"/>
      <c r="E30" s="1178"/>
      <c r="F30" s="1179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44527</v>
      </c>
      <c r="B31" s="144" t="s">
        <v>45</v>
      </c>
      <c r="C31" s="752"/>
      <c r="D31" s="753"/>
      <c r="E31" s="1178"/>
      <c r="F31" s="1179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86">
        <v>44528</v>
      </c>
      <c r="B32" s="150" t="s">
        <v>46</v>
      </c>
      <c r="C32" s="752"/>
      <c r="D32" s="753"/>
      <c r="E32" s="1178"/>
      <c r="F32" s="1179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44529</v>
      </c>
      <c r="B33" s="144" t="s">
        <v>47</v>
      </c>
      <c r="C33" s="752"/>
      <c r="D33" s="753"/>
      <c r="E33" s="1178"/>
      <c r="F33" s="1179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3">
        <v>44530</v>
      </c>
      <c r="B34" s="144" t="s">
        <v>41</v>
      </c>
      <c r="C34" s="752"/>
      <c r="D34" s="753"/>
      <c r="E34" s="1178"/>
      <c r="F34" s="1179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685"/>
      <c r="B35" s="686"/>
      <c r="C35" s="756"/>
      <c r="D35" s="757"/>
      <c r="E35" s="1180"/>
      <c r="F35" s="1181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947F3-0C61-46EE-8B24-7A9EFD0473BA}">
  <sheetPr codeName="Sheet45">
    <tabColor rgb="FFFBEBFF"/>
  </sheetPr>
  <dimension ref="A1:Z61"/>
  <sheetViews>
    <sheetView workbookViewId="0">
      <pane ySplit="3" topLeftCell="A4" activePane="bottomLeft" state="frozen"/>
      <selection pane="bottomLeft" activeCell="C17" sqref="C17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165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161</v>
      </c>
      <c r="B3" s="619"/>
      <c r="C3" s="619"/>
      <c r="D3" s="619"/>
      <c r="E3" s="619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 x14ac:dyDescent="0.2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'11月統合家計簿'!A7</f>
        <v>○○銀行　１</v>
      </c>
      <c r="B7" s="1059"/>
      <c r="C7" s="349">
        <f>'11月統合家計簿'!G7</f>
        <v>0</v>
      </c>
      <c r="D7" s="168">
        <f>'12月銀行口座入出金表'!A7-'12月銀行口座入出金表'!C5</f>
        <v>0</v>
      </c>
      <c r="E7" s="164">
        <f>'12月銀行口座入出金表'!F5+'12月銀行口座入出金表'!F6+'12月銀行口座入出金表'!F7+'12月銀行口座入出金表'!F8+'12月銀行口座入出金表'!F9</f>
        <v>0</v>
      </c>
      <c r="F7" s="165">
        <f>'12月銀行口座入出金表'!I5+'12月銀行口座入出金表'!I6+'12月銀行口座入出金表'!I7+'12月銀行口座入出金表'!I8+'12月銀行口座入出金表'!I9</f>
        <v>0</v>
      </c>
      <c r="G7" s="166">
        <f t="shared" ref="G7:G16" si="0">C7-D7+E7-F7</f>
        <v>0</v>
      </c>
    </row>
    <row r="8" spans="1:26" ht="33" customHeight="1" x14ac:dyDescent="0.4">
      <c r="A8" s="934" t="str">
        <f>'11月統合家計簿'!A8</f>
        <v>○○銀行　２</v>
      </c>
      <c r="B8" s="1060"/>
      <c r="C8" s="350">
        <f>'11月統合家計簿'!G8</f>
        <v>0</v>
      </c>
      <c r="D8" s="168">
        <f>'12月銀行口座入出金表'!A12-'12月銀行口座入出金表'!C10</f>
        <v>0</v>
      </c>
      <c r="E8" s="173">
        <f>'12月銀行口座入出金表'!F10+'12月銀行口座入出金表'!F11+'12月銀行口座入出金表'!F12+'12月銀行口座入出金表'!F13+'12月銀行口座入出金表'!F14</f>
        <v>0</v>
      </c>
      <c r="F8" s="174">
        <f>'12月銀行口座入出金表'!I10+'12月銀行口座入出金表'!I11+'12月銀行口座入出金表'!I12+'12月銀行口座入出金表'!I13+'12月銀行口座入出金表'!I14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'11月統合家計簿'!A9</f>
        <v>○○銀行　３</v>
      </c>
      <c r="B9" s="1060"/>
      <c r="C9" s="350">
        <f>'11月統合家計簿'!G9</f>
        <v>0</v>
      </c>
      <c r="D9" s="168">
        <f>'12月銀行口座入出金表'!A17-'12月銀行口座入出金表'!C15</f>
        <v>0</v>
      </c>
      <c r="E9" s="173">
        <f>'12月銀行口座入出金表'!F15+'12月銀行口座入出金表'!F16+'12月銀行口座入出金表'!F17+'12月銀行口座入出金表'!F18+'12月銀行口座入出金表'!F19</f>
        <v>0</v>
      </c>
      <c r="F9" s="174">
        <f>'12月銀行口座入出金表'!I15+'12月銀行口座入出金表'!I16+'12月銀行口座入出金表'!I17+'12月銀行口座入出金表'!I18+'12月銀行口座入出金表'!I19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'11月統合家計簿'!A10</f>
        <v>○○銀行　４</v>
      </c>
      <c r="B10" s="1060"/>
      <c r="C10" s="350">
        <f>'11月統合家計簿'!G10</f>
        <v>0</v>
      </c>
      <c r="D10" s="168">
        <f>'12月銀行口座入出金表'!A22-'12月銀行口座入出金表'!C20</f>
        <v>0</v>
      </c>
      <c r="E10" s="173">
        <f>'12月銀行口座入出金表'!F20+'12月銀行口座入出金表'!F21+'12月銀行口座入出金表'!F22+'12月銀行口座入出金表'!F23+'12月銀行口座入出金表'!F24</f>
        <v>0</v>
      </c>
      <c r="F10" s="174">
        <f>'12月銀行口座入出金表'!I20+'12月銀行口座入出金表'!I21+'12月銀行口座入出金表'!I22+'12月銀行口座入出金表'!I23+'12月銀行口座入出金表'!I24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'11月統合家計簿'!A11</f>
        <v>○○銀行　５</v>
      </c>
      <c r="B11" s="1060"/>
      <c r="C11" s="350">
        <f>'11月統合家計簿'!G11</f>
        <v>0</v>
      </c>
      <c r="D11" s="168">
        <f>'12月銀行口座入出金表'!A27-'12月銀行口座入出金表'!C25</f>
        <v>0</v>
      </c>
      <c r="E11" s="175">
        <f>'12月銀行口座入出金表'!F25+'12月銀行口座入出金表'!F26+'12月銀行口座入出金表'!F27+'12月銀行口座入出金表'!F28+'12月銀行口座入出金表'!F29</f>
        <v>0</v>
      </c>
      <c r="F11" s="174">
        <f>'12月銀行口座入出金表'!I25+'12月銀行口座入出金表'!I26+'12月銀行口座入出金表'!I27+'12月銀行口座入出金表'!I28+'12月銀行口座入出金表'!I29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'11月統合家計簿'!A12</f>
        <v>○○銀行　６</v>
      </c>
      <c r="B12" s="1060"/>
      <c r="C12" s="350">
        <f>'11月統合家計簿'!G12</f>
        <v>0</v>
      </c>
      <c r="D12" s="168">
        <f>'12月銀行口座入出金表'!A32-'12月銀行口座入出金表'!C30</f>
        <v>0</v>
      </c>
      <c r="E12" s="175">
        <f>'12月銀行口座入出金表'!F30+'12月銀行口座入出金表'!F31+'12月銀行口座入出金表'!F32+'12月銀行口座入出金表'!F33+'12月銀行口座入出金表'!F34</f>
        <v>0</v>
      </c>
      <c r="F12" s="174">
        <f>'12月銀行口座入出金表'!I30+'12月銀行口座入出金表'!I31+'12月銀行口座入出金表'!I32+'12月銀行口座入出金表'!I33+'12月銀行口座入出金表'!I34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'11月統合家計簿'!A13</f>
        <v>○○銀行　７</v>
      </c>
      <c r="B13" s="1060"/>
      <c r="C13" s="350">
        <f>'11月統合家計簿'!G13</f>
        <v>0</v>
      </c>
      <c r="D13" s="168">
        <f>'12月銀行口座入出金表'!A37-'12月銀行口座入出金表'!C35</f>
        <v>0</v>
      </c>
      <c r="E13" s="175">
        <f>'12月銀行口座入出金表'!F35+'12月銀行口座入出金表'!F36+'12月銀行口座入出金表'!F37+'12月銀行口座入出金表'!F38+'12月銀行口座入出金表'!F39</f>
        <v>0</v>
      </c>
      <c r="F13" s="174">
        <f>'12月銀行口座入出金表'!I35+'12月銀行口座入出金表'!I36+'12月銀行口座入出金表'!I37+'12月銀行口座入出金表'!I38+'12月銀行口座入出金表'!I39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'11月統合家計簿'!A14</f>
        <v>○○銀行　８</v>
      </c>
      <c r="B14" s="1060"/>
      <c r="C14" s="350">
        <f>'11月統合家計簿'!G14</f>
        <v>0</v>
      </c>
      <c r="D14" s="168">
        <f>'12月銀行口座入出金表'!A42-'12月銀行口座入出金表'!C40</f>
        <v>0</v>
      </c>
      <c r="E14" s="175">
        <f>'12月銀行口座入出金表'!F40+'12月銀行口座入出金表'!F41+'12月銀行口座入出金表'!F42+'12月銀行口座入出金表'!F43+'12月銀行口座入出金表'!F44</f>
        <v>0</v>
      </c>
      <c r="F14" s="174">
        <f>'12月銀行口座入出金表'!I40+'12月銀行口座入出金表'!I41+'12月銀行口座入出金表'!I42+'12月銀行口座入出金表'!I43+'12月銀行口座入出金表'!I44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'11月統合家計簿'!A15</f>
        <v>○○銀行　９</v>
      </c>
      <c r="B15" s="1060"/>
      <c r="C15" s="350">
        <f>'11月統合家計簿'!G15</f>
        <v>0</v>
      </c>
      <c r="D15" s="168">
        <f>'12月銀行口座入出金表'!A47-'12月銀行口座入出金表'!C45</f>
        <v>0</v>
      </c>
      <c r="E15" s="175">
        <f>'12月銀行口座入出金表'!F45+'12月銀行口座入出金表'!F46+'12月銀行口座入出金表'!F47+'12月銀行口座入出金表'!F48+'12月銀行口座入出金表'!F49</f>
        <v>0</v>
      </c>
      <c r="F15" s="174">
        <f>'12月銀行口座入出金表'!I45+'12月銀行口座入出金表'!I46+'12月銀行口座入出金表'!I47+'12月銀行口座入出金表'!I48+'12月銀行口座入出金表'!I49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'11月統合家計簿'!A16</f>
        <v>○○銀行　１０</v>
      </c>
      <c r="B16" s="1061"/>
      <c r="C16" s="351">
        <f>'11月統合家計簿'!G16</f>
        <v>0</v>
      </c>
      <c r="D16" s="170">
        <f>'12月銀行口座入出金表'!A52-'12月銀行口座入出金表'!C50</f>
        <v>0</v>
      </c>
      <c r="E16" s="176">
        <f>'12月銀行口座入出金表'!F50+'12月銀行口座入出金表'!F51+'12月銀行口座入出金表'!F52+'12月銀行口座入出金表'!F53+'12月銀行口座入出金表'!F54</f>
        <v>0</v>
      </c>
      <c r="F16" s="196">
        <f>'12月銀行口座入出金表'!I50+'12月銀行口座入出金表'!I51+'12月銀行口座入出金表'!I52+'12月銀行口座入出金表'!I53+'12月銀行口座入出金表'!I54</f>
        <v>0</v>
      </c>
      <c r="G16" s="172">
        <f t="shared" si="0"/>
        <v>0</v>
      </c>
    </row>
    <row r="17" spans="1:8" ht="36" customHeight="1" thickBot="1" x14ac:dyDescent="0.45">
      <c r="A17" s="935" t="s">
        <v>64</v>
      </c>
      <c r="B17" s="1058"/>
      <c r="C17" s="177">
        <f>'11月現金収支表'!G37</f>
        <v>0</v>
      </c>
      <c r="D17" s="178"/>
      <c r="E17" s="179">
        <f>'12月現金収支表'!D36</f>
        <v>0</v>
      </c>
      <c r="F17" s="180">
        <f>'12月現金収支表'!F37</f>
        <v>0</v>
      </c>
      <c r="G17" s="195">
        <f>C17+E17-F17</f>
        <v>0</v>
      </c>
    </row>
    <row r="18" spans="1:8" ht="42" customHeight="1" thickBot="1" x14ac:dyDescent="0.45">
      <c r="A18" s="936" t="s">
        <v>1</v>
      </c>
      <c r="B18" s="1058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96" t="s">
        <v>166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620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167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863" t="str">
        <f>'11月統合家計簿'!A24</f>
        <v>年内の入金予定項目明細を記してください</v>
      </c>
      <c r="B24" s="863"/>
      <c r="C24" s="863"/>
      <c r="D24" s="864"/>
      <c r="E24" s="865">
        <v>0</v>
      </c>
      <c r="F24" s="222">
        <f>E24*12</f>
        <v>0</v>
      </c>
      <c r="G24" s="224">
        <f t="shared" ref="G24:G33" si="1">E24*1</f>
        <v>0</v>
      </c>
    </row>
    <row r="25" spans="1:8" ht="21" customHeight="1" x14ac:dyDescent="0.15">
      <c r="A25" s="863" t="str">
        <f>'11月統合家計簿'!A25</f>
        <v>年内の入金予定項目明細を記してください</v>
      </c>
      <c r="B25" s="863"/>
      <c r="C25" s="863"/>
      <c r="D25" s="864"/>
      <c r="E25" s="865">
        <v>0</v>
      </c>
      <c r="F25" s="223">
        <f>E25*12</f>
        <v>0</v>
      </c>
      <c r="G25" s="225">
        <f t="shared" si="1"/>
        <v>0</v>
      </c>
    </row>
    <row r="26" spans="1:8" ht="21" customHeight="1" x14ac:dyDescent="0.15">
      <c r="A26" s="863" t="str">
        <f>'11月統合家計簿'!A26</f>
        <v>年内の入金予定項目明細を記してください</v>
      </c>
      <c r="B26" s="863"/>
      <c r="C26" s="863"/>
      <c r="D26" s="864"/>
      <c r="E26" s="865">
        <v>0</v>
      </c>
      <c r="F26" s="223">
        <f t="shared" ref="F26:F33" si="2">E26*12</f>
        <v>0</v>
      </c>
      <c r="G26" s="225">
        <f t="shared" si="1"/>
        <v>0</v>
      </c>
    </row>
    <row r="27" spans="1:8" ht="21" customHeight="1" x14ac:dyDescent="0.15">
      <c r="A27" s="863" t="str">
        <f>'11月統合家計簿'!A27</f>
        <v>年内の入金予定項目明細を記してください</v>
      </c>
      <c r="B27" s="863"/>
      <c r="C27" s="863"/>
      <c r="D27" s="864"/>
      <c r="E27" s="865">
        <v>0</v>
      </c>
      <c r="F27" s="223">
        <f t="shared" si="2"/>
        <v>0</v>
      </c>
      <c r="G27" s="225">
        <f t="shared" si="1"/>
        <v>0</v>
      </c>
    </row>
    <row r="28" spans="1:8" ht="21" customHeight="1" x14ac:dyDescent="0.15">
      <c r="A28" s="863" t="str">
        <f>'11月統合家計簿'!A28</f>
        <v>年内の入金予定項目明細を記してください</v>
      </c>
      <c r="B28" s="863"/>
      <c r="C28" s="863"/>
      <c r="D28" s="864"/>
      <c r="E28" s="865">
        <v>0</v>
      </c>
      <c r="F28" s="223">
        <f t="shared" si="2"/>
        <v>0</v>
      </c>
      <c r="G28" s="225">
        <f t="shared" si="1"/>
        <v>0</v>
      </c>
    </row>
    <row r="29" spans="1:8" ht="21" customHeight="1" x14ac:dyDescent="0.15">
      <c r="A29" s="863" t="str">
        <f>'11月統合家計簿'!A29</f>
        <v>年内の入金予定項目明細を記してください</v>
      </c>
      <c r="B29" s="863"/>
      <c r="C29" s="863"/>
      <c r="D29" s="864"/>
      <c r="E29" s="865">
        <v>0</v>
      </c>
      <c r="F29" s="223">
        <f t="shared" si="2"/>
        <v>0</v>
      </c>
      <c r="G29" s="225">
        <f t="shared" si="1"/>
        <v>0</v>
      </c>
    </row>
    <row r="30" spans="1:8" ht="21" customHeight="1" x14ac:dyDescent="0.15">
      <c r="A30" s="863" t="str">
        <f>'11月統合家計簿'!A30</f>
        <v>年内の入金予定項目明細を記してください</v>
      </c>
      <c r="B30" s="866"/>
      <c r="C30" s="866"/>
      <c r="D30" s="867"/>
      <c r="E30" s="865">
        <v>0</v>
      </c>
      <c r="F30" s="223">
        <f t="shared" si="2"/>
        <v>0</v>
      </c>
      <c r="G30" s="225">
        <f t="shared" si="1"/>
        <v>0</v>
      </c>
    </row>
    <row r="31" spans="1:8" ht="21" customHeight="1" x14ac:dyDescent="0.15">
      <c r="A31" s="863" t="str">
        <f>'11月統合家計簿'!A31</f>
        <v>年内の入金予定項目明細を記してください</v>
      </c>
      <c r="B31" s="866"/>
      <c r="C31" s="866"/>
      <c r="D31" s="867"/>
      <c r="E31" s="865">
        <v>0</v>
      </c>
      <c r="F31" s="223">
        <f t="shared" si="2"/>
        <v>0</v>
      </c>
      <c r="G31" s="225">
        <f t="shared" si="1"/>
        <v>0</v>
      </c>
    </row>
    <row r="32" spans="1:8" ht="21" customHeight="1" x14ac:dyDescent="0.15">
      <c r="A32" s="863" t="str">
        <f>'11月統合家計簿'!A32</f>
        <v>年内の入金予定項目明細を記してください</v>
      </c>
      <c r="B32" s="866"/>
      <c r="C32" s="866"/>
      <c r="D32" s="867"/>
      <c r="E32" s="865">
        <v>0</v>
      </c>
      <c r="F32" s="223">
        <f t="shared" si="2"/>
        <v>0</v>
      </c>
      <c r="G32" s="225">
        <f t="shared" si="1"/>
        <v>0</v>
      </c>
    </row>
    <row r="33" spans="1:8" ht="21" customHeight="1" thickBot="1" x14ac:dyDescent="0.2">
      <c r="A33" s="863" t="str">
        <f>'11月統合家計簿'!A33</f>
        <v>年内の入金予定項目明細を記してください</v>
      </c>
      <c r="B33" s="868"/>
      <c r="C33" s="868"/>
      <c r="D33" s="869"/>
      <c r="E33" s="870">
        <v>0</v>
      </c>
      <c r="F33" s="223">
        <f t="shared" si="2"/>
        <v>0</v>
      </c>
      <c r="G33" s="294">
        <f t="shared" si="1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168</v>
      </c>
      <c r="H37" s="192"/>
    </row>
    <row r="38" spans="1:8" ht="21" customHeight="1" x14ac:dyDescent="0.15">
      <c r="A38" s="866" t="str">
        <f>'11月統合家計簿'!A38</f>
        <v>年内の出金予定項目明細を記してください</v>
      </c>
      <c r="B38" s="871"/>
      <c r="C38" s="871"/>
      <c r="D38" s="872"/>
      <c r="E38" s="873">
        <v>0</v>
      </c>
      <c r="F38" s="222">
        <f>E38*12</f>
        <v>0</v>
      </c>
      <c r="G38" s="224">
        <f t="shared" ref="G38:G57" si="3">E38*1</f>
        <v>0</v>
      </c>
    </row>
    <row r="39" spans="1:8" ht="21" customHeight="1" x14ac:dyDescent="0.15">
      <c r="A39" s="866" t="str">
        <f>'11月統合家計簿'!A39</f>
        <v>年内の出金予定項目明細を記してください</v>
      </c>
      <c r="B39" s="863"/>
      <c r="C39" s="863"/>
      <c r="D39" s="864"/>
      <c r="E39" s="874">
        <v>0</v>
      </c>
      <c r="F39" s="223">
        <f t="shared" ref="F39:F57" si="4">E39*12</f>
        <v>0</v>
      </c>
      <c r="G39" s="225">
        <f t="shared" si="3"/>
        <v>0</v>
      </c>
    </row>
    <row r="40" spans="1:8" ht="21" customHeight="1" x14ac:dyDescent="0.15">
      <c r="A40" s="866" t="str">
        <f>'11月統合家計簿'!A40</f>
        <v>年内の出金予定項目明細を記してください</v>
      </c>
      <c r="B40" s="863"/>
      <c r="C40" s="863"/>
      <c r="D40" s="864"/>
      <c r="E40" s="874">
        <v>0</v>
      </c>
      <c r="F40" s="223">
        <f>E40*12</f>
        <v>0</v>
      </c>
      <c r="G40" s="225">
        <f t="shared" si="3"/>
        <v>0</v>
      </c>
    </row>
    <row r="41" spans="1:8" ht="21" customHeight="1" x14ac:dyDescent="0.15">
      <c r="A41" s="866" t="str">
        <f>'11月統合家計簿'!A41</f>
        <v>年内の出金予定項目明細を記してください</v>
      </c>
      <c r="B41" s="863"/>
      <c r="C41" s="863"/>
      <c r="D41" s="864"/>
      <c r="E41" s="874">
        <v>0</v>
      </c>
      <c r="F41" s="223">
        <f t="shared" si="4"/>
        <v>0</v>
      </c>
      <c r="G41" s="225">
        <f t="shared" si="3"/>
        <v>0</v>
      </c>
    </row>
    <row r="42" spans="1:8" ht="21" customHeight="1" x14ac:dyDescent="0.15">
      <c r="A42" s="866" t="str">
        <f>'11月統合家計簿'!A42</f>
        <v>年内の出金予定項目明細を記してください</v>
      </c>
      <c r="B42" s="866"/>
      <c r="C42" s="866"/>
      <c r="D42" s="867"/>
      <c r="E42" s="875">
        <v>0</v>
      </c>
      <c r="F42" s="223">
        <f t="shared" si="4"/>
        <v>0</v>
      </c>
      <c r="G42" s="225">
        <f t="shared" si="3"/>
        <v>0</v>
      </c>
    </row>
    <row r="43" spans="1:8" ht="21" customHeight="1" x14ac:dyDescent="0.15">
      <c r="A43" s="866" t="str">
        <f>'11月統合家計簿'!A43</f>
        <v>年内の出金予定項目明細を記してください</v>
      </c>
      <c r="B43" s="866"/>
      <c r="C43" s="866"/>
      <c r="D43" s="867"/>
      <c r="E43" s="875">
        <v>0</v>
      </c>
      <c r="F43" s="223">
        <f>E43*12</f>
        <v>0</v>
      </c>
      <c r="G43" s="225">
        <f t="shared" si="3"/>
        <v>0</v>
      </c>
    </row>
    <row r="44" spans="1:8" ht="21" customHeight="1" x14ac:dyDescent="0.15">
      <c r="A44" s="866" t="str">
        <f>'11月統合家計簿'!A44</f>
        <v>年内の出金予定項目明細を記してください</v>
      </c>
      <c r="B44" s="866"/>
      <c r="C44" s="866"/>
      <c r="D44" s="867"/>
      <c r="E44" s="876">
        <v>0</v>
      </c>
      <c r="F44" s="223">
        <f t="shared" si="4"/>
        <v>0</v>
      </c>
      <c r="G44" s="225">
        <f t="shared" si="3"/>
        <v>0</v>
      </c>
    </row>
    <row r="45" spans="1:8" ht="21" customHeight="1" x14ac:dyDescent="0.15">
      <c r="A45" s="866" t="str">
        <f>'11月統合家計簿'!A45</f>
        <v>年内の出金予定項目明細を記してください</v>
      </c>
      <c r="B45" s="866"/>
      <c r="C45" s="866"/>
      <c r="D45" s="867"/>
      <c r="E45" s="876">
        <v>0</v>
      </c>
      <c r="F45" s="223">
        <f t="shared" si="4"/>
        <v>0</v>
      </c>
      <c r="G45" s="225">
        <f t="shared" si="3"/>
        <v>0</v>
      </c>
    </row>
    <row r="46" spans="1:8" ht="21" customHeight="1" x14ac:dyDescent="0.15">
      <c r="A46" s="866" t="str">
        <f>'11月統合家計簿'!A46</f>
        <v>年内の出金予定項目明細を記してください</v>
      </c>
      <c r="B46" s="866"/>
      <c r="C46" s="866"/>
      <c r="D46" s="866"/>
      <c r="E46" s="877">
        <v>0</v>
      </c>
      <c r="F46" s="223">
        <f t="shared" si="4"/>
        <v>0</v>
      </c>
      <c r="G46" s="225">
        <f t="shared" si="3"/>
        <v>0</v>
      </c>
    </row>
    <row r="47" spans="1:8" ht="21" customHeight="1" x14ac:dyDescent="0.15">
      <c r="A47" s="866" t="str">
        <f>'11月統合家計簿'!A47</f>
        <v>年内の出金予定項目明細を記してください</v>
      </c>
      <c r="B47" s="866"/>
      <c r="C47" s="866"/>
      <c r="D47" s="866"/>
      <c r="E47" s="878">
        <v>0</v>
      </c>
      <c r="F47" s="223">
        <f t="shared" si="4"/>
        <v>0</v>
      </c>
      <c r="G47" s="225">
        <f t="shared" si="3"/>
        <v>0</v>
      </c>
    </row>
    <row r="48" spans="1:8" ht="21" customHeight="1" x14ac:dyDescent="0.15">
      <c r="A48" s="866" t="str">
        <f>'11月統合家計簿'!A48</f>
        <v>年内の出金予定項目明細を記してください</v>
      </c>
      <c r="B48" s="866"/>
      <c r="C48" s="866"/>
      <c r="D48" s="866"/>
      <c r="E48" s="878">
        <v>0</v>
      </c>
      <c r="F48" s="223">
        <f t="shared" si="4"/>
        <v>0</v>
      </c>
      <c r="G48" s="225">
        <f t="shared" si="3"/>
        <v>0</v>
      </c>
    </row>
    <row r="49" spans="1:7" ht="21" customHeight="1" x14ac:dyDescent="0.15">
      <c r="A49" s="866" t="str">
        <f>'11月統合家計簿'!A49</f>
        <v>年内の出金予定項目明細を記してください</v>
      </c>
      <c r="B49" s="866"/>
      <c r="C49" s="866"/>
      <c r="D49" s="866"/>
      <c r="E49" s="877">
        <v>0</v>
      </c>
      <c r="F49" s="223">
        <f t="shared" si="4"/>
        <v>0</v>
      </c>
      <c r="G49" s="225">
        <f t="shared" si="3"/>
        <v>0</v>
      </c>
    </row>
    <row r="50" spans="1:7" ht="21" customHeight="1" x14ac:dyDescent="0.15">
      <c r="A50" s="866" t="str">
        <f>'11月統合家計簿'!A50</f>
        <v>年内の出金予定項目明細を記してください</v>
      </c>
      <c r="B50" s="866"/>
      <c r="C50" s="866"/>
      <c r="D50" s="866"/>
      <c r="E50" s="878">
        <v>0</v>
      </c>
      <c r="F50" s="223">
        <f t="shared" si="4"/>
        <v>0</v>
      </c>
      <c r="G50" s="225">
        <f t="shared" si="3"/>
        <v>0</v>
      </c>
    </row>
    <row r="51" spans="1:7" ht="21" customHeight="1" x14ac:dyDescent="0.15">
      <c r="A51" s="866" t="str">
        <f>'11月統合家計簿'!A51</f>
        <v>年内の出金予定項目明細を記してください</v>
      </c>
      <c r="B51" s="866"/>
      <c r="C51" s="866"/>
      <c r="D51" s="866"/>
      <c r="E51" s="878">
        <v>0</v>
      </c>
      <c r="F51" s="223">
        <f t="shared" si="4"/>
        <v>0</v>
      </c>
      <c r="G51" s="225">
        <f t="shared" si="3"/>
        <v>0</v>
      </c>
    </row>
    <row r="52" spans="1:7" ht="21" customHeight="1" x14ac:dyDescent="0.15">
      <c r="A52" s="866" t="str">
        <f>'11月統合家計簿'!A52</f>
        <v>年内の出金予定項目明細を記してください</v>
      </c>
      <c r="B52" s="866"/>
      <c r="C52" s="866"/>
      <c r="D52" s="866"/>
      <c r="E52" s="878">
        <v>0</v>
      </c>
      <c r="F52" s="223">
        <f t="shared" si="4"/>
        <v>0</v>
      </c>
      <c r="G52" s="225">
        <f t="shared" si="3"/>
        <v>0</v>
      </c>
    </row>
    <row r="53" spans="1:7" ht="21" customHeight="1" x14ac:dyDescent="0.15">
      <c r="A53" s="866" t="str">
        <f>'11月統合家計簿'!A53</f>
        <v>年内の出金予定項目明細を記してください</v>
      </c>
      <c r="B53" s="866"/>
      <c r="C53" s="866"/>
      <c r="D53" s="866"/>
      <c r="E53" s="878">
        <v>0</v>
      </c>
      <c r="F53" s="223">
        <f t="shared" si="4"/>
        <v>0</v>
      </c>
      <c r="G53" s="225">
        <f t="shared" si="3"/>
        <v>0</v>
      </c>
    </row>
    <row r="54" spans="1:7" ht="21" customHeight="1" x14ac:dyDescent="0.15">
      <c r="A54" s="866" t="str">
        <f>'11月統合家計簿'!A54</f>
        <v>年内の出金予定項目明細を記してください</v>
      </c>
      <c r="B54" s="866"/>
      <c r="C54" s="866"/>
      <c r="D54" s="867"/>
      <c r="E54" s="877">
        <v>0</v>
      </c>
      <c r="F54" s="223">
        <f t="shared" si="4"/>
        <v>0</v>
      </c>
      <c r="G54" s="225">
        <f t="shared" si="3"/>
        <v>0</v>
      </c>
    </row>
    <row r="55" spans="1:7" ht="21" customHeight="1" x14ac:dyDescent="0.15">
      <c r="A55" s="866" t="str">
        <f>'11月統合家計簿'!A55</f>
        <v>年内の出金予定項目明細を記してください</v>
      </c>
      <c r="B55" s="866"/>
      <c r="C55" s="866"/>
      <c r="D55" s="867"/>
      <c r="E55" s="878">
        <v>0</v>
      </c>
      <c r="F55" s="223">
        <f t="shared" si="4"/>
        <v>0</v>
      </c>
      <c r="G55" s="225">
        <f t="shared" si="3"/>
        <v>0</v>
      </c>
    </row>
    <row r="56" spans="1:7" ht="21" customHeight="1" x14ac:dyDescent="0.15">
      <c r="A56" s="866" t="str">
        <f>'11月統合家計簿'!A56</f>
        <v>年内の出金予定項目明細を記してください</v>
      </c>
      <c r="B56" s="866"/>
      <c r="C56" s="866"/>
      <c r="D56" s="867"/>
      <c r="E56" s="877">
        <v>0</v>
      </c>
      <c r="F56" s="223">
        <f t="shared" si="4"/>
        <v>0</v>
      </c>
      <c r="G56" s="225">
        <f t="shared" si="3"/>
        <v>0</v>
      </c>
    </row>
    <row r="57" spans="1:7" ht="21" customHeight="1" thickBot="1" x14ac:dyDescent="0.2">
      <c r="A57" s="866" t="str">
        <f>'11月統合家計簿'!A57</f>
        <v>年内の出金予定項目明細を記してください</v>
      </c>
      <c r="B57" s="879"/>
      <c r="C57" s="879"/>
      <c r="D57" s="880"/>
      <c r="E57" s="881">
        <v>0</v>
      </c>
      <c r="F57" s="227">
        <f t="shared" si="4"/>
        <v>0</v>
      </c>
      <c r="G57" s="294">
        <f t="shared" si="3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F8EE-D3E3-4CE9-87BB-1F0F8193F71C}">
  <sheetPr codeName="Sheet46">
    <tabColor rgb="FFFBEBFF"/>
  </sheetPr>
  <dimension ref="A1:AD57"/>
  <sheetViews>
    <sheetView workbookViewId="0">
      <pane xSplit="1" ySplit="4" topLeftCell="B5" activePane="bottomRight" state="frozen"/>
      <selection activeCell="B55" sqref="B55"/>
      <selection pane="topRight" activeCell="B55" sqref="B55"/>
      <selection pane="bottomLeft" activeCell="B55" sqref="B55"/>
      <selection pane="bottomRight" sqref="A1:L1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248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161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'12月統合家計簿'!A7</f>
        <v>○○銀行　１</v>
      </c>
      <c r="B5" s="182">
        <f>'11月銀行口座入出金表'!L5</f>
        <v>0</v>
      </c>
      <c r="C5" s="57">
        <f>'12月カード利用明細表'!B14</f>
        <v>0</v>
      </c>
      <c r="D5" s="862" t="s">
        <v>50</v>
      </c>
      <c r="E5" s="828"/>
      <c r="F5" s="844"/>
      <c r="G5" s="859"/>
      <c r="H5" s="850"/>
      <c r="I5" s="860"/>
      <c r="J5" s="859"/>
      <c r="K5" s="861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853"/>
      <c r="D6" s="827"/>
      <c r="E6" s="854"/>
      <c r="F6" s="829"/>
      <c r="G6" s="855"/>
      <c r="H6" s="831"/>
      <c r="I6" s="832"/>
      <c r="J6" s="830"/>
      <c r="K6" s="833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826"/>
      <c r="D7" s="827"/>
      <c r="E7" s="828"/>
      <c r="F7" s="829"/>
      <c r="G7" s="830"/>
      <c r="H7" s="831"/>
      <c r="I7" s="832"/>
      <c r="J7" s="830"/>
      <c r="K7" s="833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826"/>
      <c r="D8" s="849"/>
      <c r="E8" s="828"/>
      <c r="F8" s="829"/>
      <c r="G8" s="830"/>
      <c r="H8" s="831"/>
      <c r="I8" s="832"/>
      <c r="J8" s="830"/>
      <c r="K8" s="833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66"/>
      <c r="C9" s="856"/>
      <c r="D9" s="857"/>
      <c r="E9" s="858"/>
      <c r="F9" s="837"/>
      <c r="G9" s="838"/>
      <c r="H9" s="839"/>
      <c r="I9" s="840"/>
      <c r="J9" s="838"/>
      <c r="K9" s="841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'12月統合家計簿'!A8</f>
        <v>○○銀行　２</v>
      </c>
      <c r="B10" s="220">
        <f>'11月銀行口座入出金表'!L10</f>
        <v>0</v>
      </c>
      <c r="C10" s="69">
        <f>'12月カード利用明細表'!B26</f>
        <v>0</v>
      </c>
      <c r="D10" s="842" t="s">
        <v>51</v>
      </c>
      <c r="E10" s="843"/>
      <c r="F10" s="844"/>
      <c r="G10" s="845"/>
      <c r="H10" s="831"/>
      <c r="I10" s="846"/>
      <c r="J10" s="845"/>
      <c r="K10" s="847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826"/>
      <c r="D11" s="827"/>
      <c r="E11" s="828"/>
      <c r="F11" s="829"/>
      <c r="G11" s="830"/>
      <c r="H11" s="831"/>
      <c r="I11" s="832"/>
      <c r="J11" s="830"/>
      <c r="K11" s="833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826"/>
      <c r="D12" s="827"/>
      <c r="E12" s="828"/>
      <c r="F12" s="829"/>
      <c r="G12" s="830"/>
      <c r="H12" s="831"/>
      <c r="I12" s="832"/>
      <c r="J12" s="830"/>
      <c r="K12" s="833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826"/>
      <c r="D13" s="849"/>
      <c r="E13" s="828"/>
      <c r="F13" s="829"/>
      <c r="G13" s="830"/>
      <c r="H13" s="831"/>
      <c r="I13" s="832"/>
      <c r="J13" s="830"/>
      <c r="K13" s="833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66"/>
      <c r="C14" s="834"/>
      <c r="D14" s="852"/>
      <c r="E14" s="836"/>
      <c r="F14" s="837"/>
      <c r="G14" s="838"/>
      <c r="H14" s="839"/>
      <c r="I14" s="840"/>
      <c r="J14" s="838"/>
      <c r="K14" s="841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'12月統合家計簿'!A9</f>
        <v>○○銀行　３</v>
      </c>
      <c r="B15" s="220">
        <f>'11月銀行口座入出金表'!L15</f>
        <v>0</v>
      </c>
      <c r="C15" s="69">
        <f>'12月カード利用明細表'!B38</f>
        <v>0</v>
      </c>
      <c r="D15" s="842" t="s">
        <v>52</v>
      </c>
      <c r="E15" s="843"/>
      <c r="F15" s="844"/>
      <c r="G15" s="845"/>
      <c r="H15" s="831"/>
      <c r="I15" s="846"/>
      <c r="J15" s="845"/>
      <c r="K15" s="847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826"/>
      <c r="D16" s="827"/>
      <c r="E16" s="828"/>
      <c r="F16" s="829"/>
      <c r="G16" s="830"/>
      <c r="H16" s="831"/>
      <c r="I16" s="832"/>
      <c r="J16" s="830"/>
      <c r="K16" s="833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x14ac:dyDescent="0.4">
      <c r="A17" s="63">
        <f>SUM(C15:C19)</f>
        <v>0</v>
      </c>
      <c r="B17" s="61"/>
      <c r="C17" s="826"/>
      <c r="D17" s="849"/>
      <c r="E17" s="828"/>
      <c r="F17" s="829"/>
      <c r="G17" s="830"/>
      <c r="H17" s="831"/>
      <c r="I17" s="832"/>
      <c r="J17" s="830"/>
      <c r="K17" s="833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x14ac:dyDescent="0.4">
      <c r="A18" s="64" t="s">
        <v>25</v>
      </c>
      <c r="B18" s="61"/>
      <c r="C18" s="826"/>
      <c r="D18" s="849"/>
      <c r="E18" s="828"/>
      <c r="F18" s="829"/>
      <c r="G18" s="830"/>
      <c r="H18" s="831"/>
      <c r="I18" s="832"/>
      <c r="J18" s="830"/>
      <c r="K18" s="833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 x14ac:dyDescent="0.45">
      <c r="A19" s="65">
        <f>B15-SUM(C15:C19)</f>
        <v>0</v>
      </c>
      <c r="B19" s="66"/>
      <c r="C19" s="834"/>
      <c r="D19" s="849"/>
      <c r="E19" s="836"/>
      <c r="F19" s="837"/>
      <c r="G19" s="838"/>
      <c r="H19" s="839"/>
      <c r="I19" s="840"/>
      <c r="J19" s="838"/>
      <c r="K19" s="841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x14ac:dyDescent="0.4">
      <c r="A20" s="68" t="str">
        <f>'12月統合家計簿'!A10</f>
        <v>○○銀行　４</v>
      </c>
      <c r="B20" s="220">
        <f>'11月銀行口座入出金表'!L20</f>
        <v>0</v>
      </c>
      <c r="C20" s="69">
        <f>'12月カード利用明細表'!B50</f>
        <v>0</v>
      </c>
      <c r="D20" s="842" t="s">
        <v>53</v>
      </c>
      <c r="E20" s="843"/>
      <c r="F20" s="844"/>
      <c r="G20" s="845"/>
      <c r="H20" s="831"/>
      <c r="I20" s="846"/>
      <c r="J20" s="845"/>
      <c r="K20" s="847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x14ac:dyDescent="0.4">
      <c r="A21" s="60" t="s">
        <v>24</v>
      </c>
      <c r="B21" s="61"/>
      <c r="C21" s="826"/>
      <c r="D21" s="827"/>
      <c r="E21" s="828"/>
      <c r="F21" s="829"/>
      <c r="G21" s="830"/>
      <c r="H21" s="831"/>
      <c r="I21" s="832"/>
      <c r="J21" s="830"/>
      <c r="K21" s="833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x14ac:dyDescent="0.4">
      <c r="A22" s="63">
        <f>SUM(C20:C24)</f>
        <v>0</v>
      </c>
      <c r="B22" s="61"/>
      <c r="C22" s="826"/>
      <c r="D22" s="827"/>
      <c r="E22" s="828"/>
      <c r="F22" s="829"/>
      <c r="G22" s="830"/>
      <c r="H22" s="831"/>
      <c r="I22" s="832"/>
      <c r="J22" s="830"/>
      <c r="K22" s="833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x14ac:dyDescent="0.4">
      <c r="A23" s="64" t="s">
        <v>25</v>
      </c>
      <c r="B23" s="61"/>
      <c r="C23" s="826"/>
      <c r="D23" s="827"/>
      <c r="E23" s="828"/>
      <c r="F23" s="829"/>
      <c r="G23" s="830"/>
      <c r="H23" s="831"/>
      <c r="I23" s="832"/>
      <c r="J23" s="830"/>
      <c r="K23" s="833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 x14ac:dyDescent="0.45">
      <c r="A24" s="65">
        <f>B20-SUM(C20:C24)</f>
        <v>0</v>
      </c>
      <c r="B24" s="66"/>
      <c r="C24" s="834"/>
      <c r="D24" s="835"/>
      <c r="E24" s="836"/>
      <c r="F24" s="837"/>
      <c r="G24" s="838"/>
      <c r="H24" s="839"/>
      <c r="I24" s="840"/>
      <c r="J24" s="838"/>
      <c r="K24" s="841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x14ac:dyDescent="0.4">
      <c r="A25" s="68" t="str">
        <f>'12月統合家計簿'!A11</f>
        <v>○○銀行　５</v>
      </c>
      <c r="B25" s="220">
        <f>'11月銀行口座入出金表'!L25</f>
        <v>0</v>
      </c>
      <c r="C25" s="69">
        <f>'12月カード利用明細表'!B62</f>
        <v>0</v>
      </c>
      <c r="D25" s="842" t="s">
        <v>54</v>
      </c>
      <c r="E25" s="843"/>
      <c r="F25" s="844"/>
      <c r="G25" s="845"/>
      <c r="H25" s="831"/>
      <c r="I25" s="846"/>
      <c r="J25" s="845"/>
      <c r="K25" s="847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x14ac:dyDescent="0.4">
      <c r="A26" s="60" t="s">
        <v>24</v>
      </c>
      <c r="B26" s="61"/>
      <c r="C26" s="826"/>
      <c r="D26" s="827"/>
      <c r="E26" s="828"/>
      <c r="F26" s="829"/>
      <c r="G26" s="830"/>
      <c r="H26" s="831"/>
      <c r="I26" s="832"/>
      <c r="J26" s="830"/>
      <c r="K26" s="833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x14ac:dyDescent="0.4">
      <c r="A27" s="63">
        <f>SUM(C25:C29)</f>
        <v>0</v>
      </c>
      <c r="B27" s="61"/>
      <c r="C27" s="826"/>
      <c r="D27" s="827"/>
      <c r="E27" s="828"/>
      <c r="F27" s="829"/>
      <c r="G27" s="830"/>
      <c r="H27" s="831"/>
      <c r="I27" s="832"/>
      <c r="J27" s="830"/>
      <c r="K27" s="833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x14ac:dyDescent="0.4">
      <c r="A28" s="64" t="s">
        <v>25</v>
      </c>
      <c r="B28" s="61"/>
      <c r="C28" s="826"/>
      <c r="D28" s="827"/>
      <c r="E28" s="828"/>
      <c r="F28" s="829"/>
      <c r="G28" s="830"/>
      <c r="H28" s="831"/>
      <c r="I28" s="832"/>
      <c r="J28" s="830"/>
      <c r="K28" s="833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 x14ac:dyDescent="0.45">
      <c r="A29" s="65">
        <f>B25-SUM(C25:C29)</f>
        <v>0</v>
      </c>
      <c r="B29" s="66"/>
      <c r="C29" s="834"/>
      <c r="D29" s="835"/>
      <c r="E29" s="836"/>
      <c r="F29" s="837"/>
      <c r="G29" s="838"/>
      <c r="H29" s="839"/>
      <c r="I29" s="840"/>
      <c r="J29" s="838"/>
      <c r="K29" s="841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x14ac:dyDescent="0.4">
      <c r="A30" s="68" t="str">
        <f>'12月統合家計簿'!A12</f>
        <v>○○銀行　６</v>
      </c>
      <c r="B30" s="220">
        <f>'11月銀行口座入出金表'!L30</f>
        <v>0</v>
      </c>
      <c r="C30" s="69">
        <f>'12月カード利用明細表'!B74</f>
        <v>0</v>
      </c>
      <c r="D30" s="842" t="s">
        <v>55</v>
      </c>
      <c r="E30" s="843"/>
      <c r="F30" s="844"/>
      <c r="G30" s="845"/>
      <c r="H30" s="850"/>
      <c r="I30" s="846"/>
      <c r="J30" s="845"/>
      <c r="K30" s="847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x14ac:dyDescent="0.4">
      <c r="A31" s="60" t="s">
        <v>24</v>
      </c>
      <c r="B31" s="61"/>
      <c r="C31" s="826"/>
      <c r="D31" s="851"/>
      <c r="E31" s="828"/>
      <c r="F31" s="829"/>
      <c r="G31" s="830"/>
      <c r="H31" s="831"/>
      <c r="I31" s="832"/>
      <c r="J31" s="830"/>
      <c r="K31" s="833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x14ac:dyDescent="0.4">
      <c r="A32" s="63">
        <f>SUM(C30:C34)</f>
        <v>0</v>
      </c>
      <c r="B32" s="61"/>
      <c r="C32" s="826"/>
      <c r="D32" s="827"/>
      <c r="E32" s="828"/>
      <c r="F32" s="829"/>
      <c r="G32" s="830"/>
      <c r="H32" s="831"/>
      <c r="I32" s="832"/>
      <c r="J32" s="830"/>
      <c r="K32" s="833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x14ac:dyDescent="0.4">
      <c r="A33" s="64" t="s">
        <v>25</v>
      </c>
      <c r="B33" s="61"/>
      <c r="C33" s="826"/>
      <c r="D33" s="849"/>
      <c r="E33" s="828"/>
      <c r="F33" s="829"/>
      <c r="G33" s="830"/>
      <c r="H33" s="831"/>
      <c r="I33" s="832"/>
      <c r="J33" s="830"/>
      <c r="K33" s="833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 x14ac:dyDescent="0.45">
      <c r="A34" s="65">
        <f>B30-SUM(C30:C34)</f>
        <v>0</v>
      </c>
      <c r="B34" s="66"/>
      <c r="C34" s="834"/>
      <c r="D34" s="849"/>
      <c r="E34" s="836"/>
      <c r="F34" s="837"/>
      <c r="G34" s="838"/>
      <c r="H34" s="839"/>
      <c r="I34" s="840"/>
      <c r="J34" s="838"/>
      <c r="K34" s="841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x14ac:dyDescent="0.4">
      <c r="A35" s="68" t="str">
        <f>'12月統合家計簿'!A13</f>
        <v>○○銀行　７</v>
      </c>
      <c r="B35" s="220">
        <f>'11月銀行口座入出金表'!L35</f>
        <v>0</v>
      </c>
      <c r="C35" s="69">
        <f>'12月カード利用明細表'!B86</f>
        <v>0</v>
      </c>
      <c r="D35" s="842" t="s">
        <v>56</v>
      </c>
      <c r="E35" s="843"/>
      <c r="F35" s="844"/>
      <c r="G35" s="845"/>
      <c r="H35" s="850"/>
      <c r="I35" s="846"/>
      <c r="J35" s="845"/>
      <c r="K35" s="847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x14ac:dyDescent="0.4">
      <c r="A36" s="60" t="s">
        <v>24</v>
      </c>
      <c r="B36" s="61"/>
      <c r="C36" s="826"/>
      <c r="D36" s="848"/>
      <c r="E36" s="828"/>
      <c r="F36" s="829"/>
      <c r="G36" s="830"/>
      <c r="H36" s="831"/>
      <c r="I36" s="832"/>
      <c r="J36" s="830"/>
      <c r="K36" s="833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x14ac:dyDescent="0.4">
      <c r="A37" s="63">
        <f>SUM(C35:C39)</f>
        <v>0</v>
      </c>
      <c r="B37" s="61"/>
      <c r="C37" s="826"/>
      <c r="D37" s="827"/>
      <c r="E37" s="828"/>
      <c r="F37" s="829"/>
      <c r="G37" s="830"/>
      <c r="H37" s="831"/>
      <c r="I37" s="832"/>
      <c r="J37" s="830"/>
      <c r="K37" s="833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x14ac:dyDescent="0.4">
      <c r="A38" s="64" t="s">
        <v>25</v>
      </c>
      <c r="B38" s="61"/>
      <c r="C38" s="826"/>
      <c r="D38" s="849"/>
      <c r="E38" s="828"/>
      <c r="F38" s="829"/>
      <c r="G38" s="830"/>
      <c r="H38" s="831"/>
      <c r="I38" s="832"/>
      <c r="J38" s="830"/>
      <c r="K38" s="833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 x14ac:dyDescent="0.45">
      <c r="A39" s="65">
        <f>B35-SUM(C35:C39)</f>
        <v>0</v>
      </c>
      <c r="B39" s="66"/>
      <c r="C39" s="834"/>
      <c r="D39" s="849"/>
      <c r="E39" s="836"/>
      <c r="F39" s="837"/>
      <c r="G39" s="838"/>
      <c r="H39" s="839"/>
      <c r="I39" s="840"/>
      <c r="J39" s="838"/>
      <c r="K39" s="841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x14ac:dyDescent="0.4">
      <c r="A40" s="68" t="str">
        <f>'12月統合家計簿'!A14</f>
        <v>○○銀行　８</v>
      </c>
      <c r="B40" s="220">
        <f>'11月銀行口座入出金表'!L40</f>
        <v>0</v>
      </c>
      <c r="C40" s="69">
        <f>'12月カード利用明細表'!B98</f>
        <v>0</v>
      </c>
      <c r="D40" s="842" t="s">
        <v>223</v>
      </c>
      <c r="E40" s="843"/>
      <c r="F40" s="844"/>
      <c r="G40" s="845"/>
      <c r="H40" s="831"/>
      <c r="I40" s="846"/>
      <c r="J40" s="845"/>
      <c r="K40" s="847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x14ac:dyDescent="0.4">
      <c r="A41" s="60" t="s">
        <v>24</v>
      </c>
      <c r="B41" s="61"/>
      <c r="C41" s="826"/>
      <c r="D41" s="848"/>
      <c r="E41" s="828"/>
      <c r="F41" s="829"/>
      <c r="G41" s="830"/>
      <c r="H41" s="831"/>
      <c r="I41" s="832"/>
      <c r="J41" s="830"/>
      <c r="K41" s="833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x14ac:dyDescent="0.4">
      <c r="A42" s="63">
        <f>SUM(C40:C44)</f>
        <v>0</v>
      </c>
      <c r="B42" s="61"/>
      <c r="C42" s="826"/>
      <c r="D42" s="827"/>
      <c r="E42" s="828"/>
      <c r="F42" s="829"/>
      <c r="G42" s="830"/>
      <c r="H42" s="831"/>
      <c r="I42" s="832"/>
      <c r="J42" s="830"/>
      <c r="K42" s="833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x14ac:dyDescent="0.4">
      <c r="A43" s="64" t="s">
        <v>25</v>
      </c>
      <c r="B43" s="61"/>
      <c r="C43" s="826"/>
      <c r="D43" s="849"/>
      <c r="E43" s="828"/>
      <c r="F43" s="829"/>
      <c r="G43" s="830"/>
      <c r="H43" s="831"/>
      <c r="I43" s="832"/>
      <c r="J43" s="830"/>
      <c r="K43" s="833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 x14ac:dyDescent="0.45">
      <c r="A44" s="65">
        <f>B40-SUM(C40:C44)</f>
        <v>0</v>
      </c>
      <c r="B44" s="66"/>
      <c r="C44" s="834"/>
      <c r="D44" s="849"/>
      <c r="E44" s="836"/>
      <c r="F44" s="837"/>
      <c r="G44" s="838"/>
      <c r="H44" s="839"/>
      <c r="I44" s="840"/>
      <c r="J44" s="838"/>
      <c r="K44" s="841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x14ac:dyDescent="0.4">
      <c r="A45" s="68" t="str">
        <f>'12月統合家計簿'!A15</f>
        <v>○○銀行　９</v>
      </c>
      <c r="B45" s="220">
        <f>'11月銀行口座入出金表'!L45</f>
        <v>0</v>
      </c>
      <c r="C45" s="69">
        <f>'12月カード利用明細表'!B110</f>
        <v>0</v>
      </c>
      <c r="D45" s="842" t="s">
        <v>224</v>
      </c>
      <c r="E45" s="843"/>
      <c r="F45" s="844"/>
      <c r="G45" s="845"/>
      <c r="H45" s="831"/>
      <c r="I45" s="846"/>
      <c r="J45" s="845"/>
      <c r="K45" s="847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x14ac:dyDescent="0.4">
      <c r="A46" s="60" t="s">
        <v>24</v>
      </c>
      <c r="B46" s="61"/>
      <c r="C46" s="826"/>
      <c r="D46" s="827"/>
      <c r="E46" s="828"/>
      <c r="F46" s="829"/>
      <c r="G46" s="830"/>
      <c r="H46" s="831"/>
      <c r="I46" s="832"/>
      <c r="J46" s="830"/>
      <c r="K46" s="833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x14ac:dyDescent="0.4">
      <c r="A47" s="63">
        <f>SUM(C45:C49)</f>
        <v>0</v>
      </c>
      <c r="B47" s="61"/>
      <c r="C47" s="826"/>
      <c r="D47" s="827"/>
      <c r="E47" s="828"/>
      <c r="F47" s="829"/>
      <c r="G47" s="830"/>
      <c r="H47" s="831"/>
      <c r="I47" s="832"/>
      <c r="J47" s="830"/>
      <c r="K47" s="833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x14ac:dyDescent="0.4">
      <c r="A48" s="64" t="s">
        <v>25</v>
      </c>
      <c r="B48" s="61"/>
      <c r="C48" s="826"/>
      <c r="D48" s="827"/>
      <c r="E48" s="828"/>
      <c r="F48" s="829"/>
      <c r="G48" s="830"/>
      <c r="H48" s="831"/>
      <c r="I48" s="832"/>
      <c r="J48" s="830"/>
      <c r="K48" s="833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30" ht="19.5" thickBot="1" x14ac:dyDescent="0.45">
      <c r="A49" s="65">
        <f>B45-SUM(C45:C49)</f>
        <v>0</v>
      </c>
      <c r="B49" s="66"/>
      <c r="C49" s="834"/>
      <c r="D49" s="835"/>
      <c r="E49" s="836"/>
      <c r="F49" s="837"/>
      <c r="G49" s="838"/>
      <c r="H49" s="839"/>
      <c r="I49" s="840"/>
      <c r="J49" s="838"/>
      <c r="K49" s="841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'12月統合家計簿'!A16</f>
        <v>○○銀行　１０</v>
      </c>
      <c r="B50" s="220">
        <f>'11月銀行口座入出金表'!L50</f>
        <v>0</v>
      </c>
      <c r="C50" s="69">
        <f>'12月カード利用明細表'!B122</f>
        <v>0</v>
      </c>
      <c r="D50" s="842" t="s">
        <v>225</v>
      </c>
      <c r="E50" s="843"/>
      <c r="F50" s="844"/>
      <c r="G50" s="845"/>
      <c r="H50" s="831"/>
      <c r="I50" s="846"/>
      <c r="J50" s="845"/>
      <c r="K50" s="847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826"/>
      <c r="D51" s="827"/>
      <c r="E51" s="828"/>
      <c r="F51" s="829"/>
      <c r="G51" s="830"/>
      <c r="H51" s="831"/>
      <c r="I51" s="832"/>
      <c r="J51" s="830"/>
      <c r="K51" s="833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826"/>
      <c r="D52" s="827"/>
      <c r="E52" s="828"/>
      <c r="F52" s="829"/>
      <c r="G52" s="830"/>
      <c r="H52" s="831"/>
      <c r="I52" s="832"/>
      <c r="J52" s="830"/>
      <c r="K52" s="833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826"/>
      <c r="D53" s="827"/>
      <c r="E53" s="828"/>
      <c r="F53" s="829"/>
      <c r="G53" s="830"/>
      <c r="H53" s="831"/>
      <c r="I53" s="832"/>
      <c r="J53" s="830"/>
      <c r="K53" s="833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834"/>
      <c r="D54" s="835"/>
      <c r="E54" s="836"/>
      <c r="F54" s="837"/>
      <c r="G54" s="838"/>
      <c r="H54" s="839"/>
      <c r="I54" s="840"/>
      <c r="J54" s="838"/>
      <c r="K54" s="841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2">
      <c r="A55" s="70" t="s">
        <v>26</v>
      </c>
      <c r="B55" s="220">
        <f>'11月現金収支表'!G37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'12月現金収支表'!G37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4A32E-417B-4989-9426-9337BA14A793}">
  <sheetPr codeName="Sheet47">
    <tabColor rgb="FFFBEBFF"/>
  </sheetPr>
  <dimension ref="A1:C125"/>
  <sheetViews>
    <sheetView zoomScaleNormal="100" workbookViewId="0">
      <pane ySplit="3" topLeftCell="A4" activePane="bottomLeft" state="frozen"/>
      <selection activeCell="A9" sqref="A9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162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621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'03月カード利用明細表'!A4</f>
        <v>〇〇カード１</v>
      </c>
      <c r="B4" s="957" t="str">
        <f>'03月カード利用明細表'!B4</f>
        <v>引落口座：〇〇銀行</v>
      </c>
      <c r="C4" s="955"/>
    </row>
    <row r="5" spans="1:3" s="127" customFormat="1" ht="18" customHeight="1" x14ac:dyDescent="0.15">
      <c r="A5" s="937" t="str">
        <f>'03月カード利用明細表'!A5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1040"/>
      <c r="B7" s="1041"/>
      <c r="C7" s="1042"/>
    </row>
    <row r="8" spans="1:3" ht="21" customHeight="1" x14ac:dyDescent="0.4">
      <c r="A8" s="1043"/>
      <c r="B8" s="1044"/>
      <c r="C8" s="1045"/>
    </row>
    <row r="9" spans="1:3" ht="21" customHeight="1" x14ac:dyDescent="0.4">
      <c r="A9" s="1043"/>
      <c r="B9" s="1044"/>
      <c r="C9" s="1045"/>
    </row>
    <row r="10" spans="1:3" ht="21" customHeight="1" x14ac:dyDescent="0.4">
      <c r="A10" s="1043"/>
      <c r="B10" s="1044"/>
      <c r="C10" s="1046"/>
    </row>
    <row r="11" spans="1:3" ht="21" customHeight="1" x14ac:dyDescent="0.4">
      <c r="A11" s="1043"/>
      <c r="B11" s="1044"/>
      <c r="C11" s="1046"/>
    </row>
    <row r="12" spans="1:3" ht="21" customHeight="1" x14ac:dyDescent="0.4">
      <c r="A12" s="1043"/>
      <c r="B12" s="1044"/>
      <c r="C12" s="1046"/>
    </row>
    <row r="13" spans="1:3" ht="21" customHeight="1" x14ac:dyDescent="0.4">
      <c r="A13" s="1047"/>
      <c r="B13" s="1048"/>
      <c r="C13" s="1049"/>
    </row>
    <row r="14" spans="1:3" ht="21" customHeight="1" x14ac:dyDescent="0.4">
      <c r="A14" s="132" t="s">
        <v>163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'03月カード利用明細表'!A16</f>
        <v>〇〇カード２</v>
      </c>
      <c r="B16" s="957" t="str">
        <f>'03月カード利用明細表'!B16</f>
        <v>引落口座：〇〇銀行</v>
      </c>
      <c r="C16" s="955"/>
    </row>
    <row r="17" spans="1:3" s="127" customFormat="1" ht="18" customHeight="1" x14ac:dyDescent="0.15">
      <c r="A17" s="937" t="str">
        <f>'03月カード利用明細表'!A17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1040"/>
      <c r="B19" s="1041"/>
      <c r="C19" s="1042"/>
    </row>
    <row r="20" spans="1:3" ht="21" customHeight="1" x14ac:dyDescent="0.4">
      <c r="A20" s="1043"/>
      <c r="B20" s="1044"/>
      <c r="C20" s="1045"/>
    </row>
    <row r="21" spans="1:3" ht="21" customHeight="1" x14ac:dyDescent="0.4">
      <c r="A21" s="1043"/>
      <c r="B21" s="1044"/>
      <c r="C21" s="1045"/>
    </row>
    <row r="22" spans="1:3" ht="21" customHeight="1" x14ac:dyDescent="0.4">
      <c r="A22" s="1043"/>
      <c r="B22" s="1044"/>
      <c r="C22" s="1046"/>
    </row>
    <row r="23" spans="1:3" ht="21" customHeight="1" x14ac:dyDescent="0.4">
      <c r="A23" s="1043"/>
      <c r="B23" s="1044"/>
      <c r="C23" s="1046"/>
    </row>
    <row r="24" spans="1:3" ht="21" customHeight="1" x14ac:dyDescent="0.4">
      <c r="A24" s="1043"/>
      <c r="B24" s="1044"/>
      <c r="C24" s="1046"/>
    </row>
    <row r="25" spans="1:3" ht="21" customHeight="1" x14ac:dyDescent="0.4">
      <c r="A25" s="1047"/>
      <c r="B25" s="1048"/>
      <c r="C25" s="1049"/>
    </row>
    <row r="26" spans="1:3" ht="21" customHeight="1" x14ac:dyDescent="0.4">
      <c r="A26" s="132" t="s">
        <v>163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'03月カード利用明細表'!A28</f>
        <v>〇〇カード３</v>
      </c>
      <c r="B28" s="957" t="str">
        <f>'03月カード利用明細表'!B28</f>
        <v>引落口座：〇〇銀行</v>
      </c>
      <c r="C28" s="955"/>
    </row>
    <row r="29" spans="1:3" s="127" customFormat="1" ht="18" customHeight="1" x14ac:dyDescent="0.15">
      <c r="A29" s="937" t="str">
        <f>'03月カード利用明細表'!A29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1040"/>
      <c r="B31" s="1041"/>
      <c r="C31" s="1042"/>
    </row>
    <row r="32" spans="1:3" ht="21" customHeight="1" x14ac:dyDescent="0.4">
      <c r="A32" s="1043"/>
      <c r="B32" s="1044"/>
      <c r="C32" s="1045"/>
    </row>
    <row r="33" spans="1:3" ht="21" customHeight="1" x14ac:dyDescent="0.4">
      <c r="A33" s="1043"/>
      <c r="B33" s="1044"/>
      <c r="C33" s="1045"/>
    </row>
    <row r="34" spans="1:3" ht="21" customHeight="1" x14ac:dyDescent="0.4">
      <c r="A34" s="1043"/>
      <c r="B34" s="1044"/>
      <c r="C34" s="1046"/>
    </row>
    <row r="35" spans="1:3" ht="21" customHeight="1" x14ac:dyDescent="0.4">
      <c r="A35" s="1043"/>
      <c r="B35" s="1044"/>
      <c r="C35" s="1046"/>
    </row>
    <row r="36" spans="1:3" ht="21" customHeight="1" x14ac:dyDescent="0.4">
      <c r="A36" s="1043"/>
      <c r="B36" s="1044"/>
      <c r="C36" s="1046"/>
    </row>
    <row r="37" spans="1:3" ht="21" customHeight="1" x14ac:dyDescent="0.4">
      <c r="A37" s="1047"/>
      <c r="B37" s="1048"/>
      <c r="C37" s="1049"/>
    </row>
    <row r="38" spans="1:3" ht="21" customHeight="1" x14ac:dyDescent="0.4">
      <c r="A38" s="132" t="s">
        <v>163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'03月カード利用明細表'!A40</f>
        <v>〇〇カード４</v>
      </c>
      <c r="B40" s="957" t="str">
        <f>'03月カード利用明細表'!B40</f>
        <v>引落口座：〇〇銀行</v>
      </c>
      <c r="C40" s="955"/>
    </row>
    <row r="41" spans="1:3" s="127" customFormat="1" ht="18" customHeight="1" x14ac:dyDescent="0.15">
      <c r="A41" s="937" t="str">
        <f>'03月カード利用明細表'!A41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1040"/>
      <c r="B43" s="1041"/>
      <c r="C43" s="1042"/>
    </row>
    <row r="44" spans="1:3" ht="21" customHeight="1" x14ac:dyDescent="0.4">
      <c r="A44" s="1043"/>
      <c r="B44" s="1044"/>
      <c r="C44" s="1045"/>
    </row>
    <row r="45" spans="1:3" ht="21" customHeight="1" x14ac:dyDescent="0.4">
      <c r="A45" s="1043"/>
      <c r="B45" s="1044"/>
      <c r="C45" s="1045"/>
    </row>
    <row r="46" spans="1:3" ht="21" customHeight="1" x14ac:dyDescent="0.4">
      <c r="A46" s="1043"/>
      <c r="B46" s="1044"/>
      <c r="C46" s="1046"/>
    </row>
    <row r="47" spans="1:3" ht="21" customHeight="1" x14ac:dyDescent="0.4">
      <c r="A47" s="1043"/>
      <c r="B47" s="1044"/>
      <c r="C47" s="1046"/>
    </row>
    <row r="48" spans="1:3" ht="21" customHeight="1" x14ac:dyDescent="0.4">
      <c r="A48" s="1043"/>
      <c r="B48" s="1044"/>
      <c r="C48" s="1046"/>
    </row>
    <row r="49" spans="1:3" ht="21" customHeight="1" x14ac:dyDescent="0.4">
      <c r="A49" s="1047"/>
      <c r="B49" s="1048"/>
      <c r="C49" s="1049"/>
    </row>
    <row r="50" spans="1:3" ht="21" customHeight="1" x14ac:dyDescent="0.4">
      <c r="A50" s="132" t="s">
        <v>163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'03月カード利用明細表'!A52</f>
        <v>〇〇カード５</v>
      </c>
      <c r="B52" s="957" t="str">
        <f>'03月カード利用明細表'!B52</f>
        <v>引落口座：〇〇銀行</v>
      </c>
      <c r="C52" s="955"/>
    </row>
    <row r="53" spans="1:3" s="127" customFormat="1" ht="18" customHeight="1" x14ac:dyDescent="0.15">
      <c r="A53" s="937" t="str">
        <f>'03月カード利用明細表'!A53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1040"/>
      <c r="B55" s="1041"/>
      <c r="C55" s="1042"/>
    </row>
    <row r="56" spans="1:3" ht="21" customHeight="1" x14ac:dyDescent="0.4">
      <c r="A56" s="1043"/>
      <c r="B56" s="1044"/>
      <c r="C56" s="1045"/>
    </row>
    <row r="57" spans="1:3" ht="21" customHeight="1" x14ac:dyDescent="0.4">
      <c r="A57" s="1043"/>
      <c r="B57" s="1044"/>
      <c r="C57" s="1045"/>
    </row>
    <row r="58" spans="1:3" ht="21" customHeight="1" x14ac:dyDescent="0.4">
      <c r="A58" s="1043"/>
      <c r="B58" s="1044"/>
      <c r="C58" s="1046"/>
    </row>
    <row r="59" spans="1:3" ht="21" customHeight="1" x14ac:dyDescent="0.4">
      <c r="A59" s="1043"/>
      <c r="B59" s="1044"/>
      <c r="C59" s="1046"/>
    </row>
    <row r="60" spans="1:3" ht="21" customHeight="1" x14ac:dyDescent="0.4">
      <c r="A60" s="1043"/>
      <c r="B60" s="1044"/>
      <c r="C60" s="1046"/>
    </row>
    <row r="61" spans="1:3" ht="21" customHeight="1" x14ac:dyDescent="0.4">
      <c r="A61" s="1047"/>
      <c r="B61" s="1048"/>
      <c r="C61" s="1049"/>
    </row>
    <row r="62" spans="1:3" ht="21" customHeight="1" x14ac:dyDescent="0.4">
      <c r="A62" s="132" t="s">
        <v>163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'03月カード利用明細表'!A64</f>
        <v>〇〇カード６</v>
      </c>
      <c r="B64" s="957" t="str">
        <f>'03月カード利用明細表'!B64</f>
        <v>引落口座：〇〇銀行</v>
      </c>
      <c r="C64" s="955"/>
    </row>
    <row r="65" spans="1:3" s="127" customFormat="1" ht="18" customHeight="1" x14ac:dyDescent="0.15">
      <c r="A65" s="937" t="str">
        <f>'03月カード利用明細表'!A65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1040"/>
      <c r="B67" s="1041"/>
      <c r="C67" s="1042"/>
    </row>
    <row r="68" spans="1:3" ht="21" customHeight="1" x14ac:dyDescent="0.4">
      <c r="A68" s="1043"/>
      <c r="B68" s="1044"/>
      <c r="C68" s="1045"/>
    </row>
    <row r="69" spans="1:3" ht="21" customHeight="1" x14ac:dyDescent="0.4">
      <c r="A69" s="1043"/>
      <c r="B69" s="1044"/>
      <c r="C69" s="1045"/>
    </row>
    <row r="70" spans="1:3" ht="21" customHeight="1" x14ac:dyDescent="0.4">
      <c r="A70" s="1043"/>
      <c r="B70" s="1044"/>
      <c r="C70" s="1046"/>
    </row>
    <row r="71" spans="1:3" ht="21" customHeight="1" x14ac:dyDescent="0.4">
      <c r="A71" s="1043"/>
      <c r="B71" s="1044"/>
      <c r="C71" s="1046"/>
    </row>
    <row r="72" spans="1:3" ht="21" customHeight="1" x14ac:dyDescent="0.4">
      <c r="A72" s="1043"/>
      <c r="B72" s="1044"/>
      <c r="C72" s="1046"/>
    </row>
    <row r="73" spans="1:3" ht="21" customHeight="1" x14ac:dyDescent="0.4">
      <c r="A73" s="1047"/>
      <c r="B73" s="1048"/>
      <c r="C73" s="1049"/>
    </row>
    <row r="74" spans="1:3" ht="21" customHeight="1" x14ac:dyDescent="0.4">
      <c r="A74" s="132" t="s">
        <v>163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'03月カード利用明細表'!A76</f>
        <v>〇〇カード７</v>
      </c>
      <c r="B76" s="957" t="str">
        <f>'03月カード利用明細表'!B76</f>
        <v>引落口座：〇〇銀行</v>
      </c>
      <c r="C76" s="955"/>
    </row>
    <row r="77" spans="1:3" s="127" customFormat="1" ht="18" customHeight="1" x14ac:dyDescent="0.15">
      <c r="A77" s="937" t="str">
        <f>'03月カード利用明細表'!A77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1040"/>
      <c r="B79" s="1041"/>
      <c r="C79" s="1042"/>
    </row>
    <row r="80" spans="1:3" ht="21" customHeight="1" x14ac:dyDescent="0.4">
      <c r="A80" s="1043"/>
      <c r="B80" s="1044"/>
      <c r="C80" s="1045"/>
    </row>
    <row r="81" spans="1:3" ht="21" customHeight="1" x14ac:dyDescent="0.4">
      <c r="A81" s="1043"/>
      <c r="B81" s="1044"/>
      <c r="C81" s="1045"/>
    </row>
    <row r="82" spans="1:3" ht="21" customHeight="1" x14ac:dyDescent="0.4">
      <c r="A82" s="1043"/>
      <c r="B82" s="1044"/>
      <c r="C82" s="1046"/>
    </row>
    <row r="83" spans="1:3" ht="21" customHeight="1" x14ac:dyDescent="0.4">
      <c r="A83" s="1043"/>
      <c r="B83" s="1044"/>
      <c r="C83" s="1046"/>
    </row>
    <row r="84" spans="1:3" ht="21" customHeight="1" x14ac:dyDescent="0.4">
      <c r="A84" s="1043"/>
      <c r="B84" s="1044"/>
      <c r="C84" s="1046"/>
    </row>
    <row r="85" spans="1:3" ht="21" customHeight="1" x14ac:dyDescent="0.4">
      <c r="A85" s="1047"/>
      <c r="B85" s="1048"/>
      <c r="C85" s="1049"/>
    </row>
    <row r="86" spans="1:3" ht="21" customHeight="1" x14ac:dyDescent="0.4">
      <c r="A86" s="132" t="s">
        <v>163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'03月カード利用明細表'!A88</f>
        <v>〇〇カード８</v>
      </c>
      <c r="B88" s="957" t="str">
        <f>'03月カード利用明細表'!B88</f>
        <v>引落口座：〇〇銀行</v>
      </c>
      <c r="C88" s="955"/>
    </row>
    <row r="89" spans="1:3" s="127" customFormat="1" ht="18" customHeight="1" x14ac:dyDescent="0.15">
      <c r="A89" s="937" t="str">
        <f>'03月カード利用明細表'!A89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1040"/>
      <c r="B91" s="1041"/>
      <c r="C91" s="1042"/>
    </row>
    <row r="92" spans="1:3" ht="21" customHeight="1" x14ac:dyDescent="0.4">
      <c r="A92" s="1043"/>
      <c r="B92" s="1044"/>
      <c r="C92" s="1045"/>
    </row>
    <row r="93" spans="1:3" ht="21" customHeight="1" x14ac:dyDescent="0.4">
      <c r="A93" s="1043"/>
      <c r="B93" s="1044"/>
      <c r="C93" s="1045"/>
    </row>
    <row r="94" spans="1:3" ht="21" customHeight="1" x14ac:dyDescent="0.4">
      <c r="A94" s="1043"/>
      <c r="B94" s="1044"/>
      <c r="C94" s="1046"/>
    </row>
    <row r="95" spans="1:3" ht="21" customHeight="1" x14ac:dyDescent="0.4">
      <c r="A95" s="1043"/>
      <c r="B95" s="1044"/>
      <c r="C95" s="1046"/>
    </row>
    <row r="96" spans="1:3" ht="21" customHeight="1" x14ac:dyDescent="0.4">
      <c r="A96" s="1043"/>
      <c r="B96" s="1044"/>
      <c r="C96" s="1046"/>
    </row>
    <row r="97" spans="1:3" ht="21" customHeight="1" x14ac:dyDescent="0.4">
      <c r="A97" s="1047"/>
      <c r="B97" s="1048"/>
      <c r="C97" s="1049"/>
    </row>
    <row r="98" spans="1:3" ht="21" customHeight="1" x14ac:dyDescent="0.4">
      <c r="A98" s="132" t="s">
        <v>163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'03月カード利用明細表'!A100</f>
        <v>〇〇カード９</v>
      </c>
      <c r="B100" s="957" t="str">
        <f>'03月カード利用明細表'!B100</f>
        <v>引落口座：〇〇銀行</v>
      </c>
      <c r="C100" s="955"/>
    </row>
    <row r="101" spans="1:3" s="127" customFormat="1" ht="18" customHeight="1" x14ac:dyDescent="0.15">
      <c r="A101" s="937" t="str">
        <f>'03月カード利用明細表'!A101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1040"/>
      <c r="B103" s="1041"/>
      <c r="C103" s="1042"/>
    </row>
    <row r="104" spans="1:3" ht="21" customHeight="1" x14ac:dyDescent="0.4">
      <c r="A104" s="1043"/>
      <c r="B104" s="1044"/>
      <c r="C104" s="1045"/>
    </row>
    <row r="105" spans="1:3" ht="21" customHeight="1" x14ac:dyDescent="0.4">
      <c r="A105" s="1043"/>
      <c r="B105" s="1044"/>
      <c r="C105" s="1045"/>
    </row>
    <row r="106" spans="1:3" ht="21" customHeight="1" x14ac:dyDescent="0.4">
      <c r="A106" s="1043"/>
      <c r="B106" s="1044"/>
      <c r="C106" s="1046"/>
    </row>
    <row r="107" spans="1:3" ht="21" customHeight="1" x14ac:dyDescent="0.4">
      <c r="A107" s="1043"/>
      <c r="B107" s="1044"/>
      <c r="C107" s="1046"/>
    </row>
    <row r="108" spans="1:3" ht="21" customHeight="1" x14ac:dyDescent="0.4">
      <c r="A108" s="1043"/>
      <c r="B108" s="1044"/>
      <c r="C108" s="1046"/>
    </row>
    <row r="109" spans="1:3" ht="21" customHeight="1" x14ac:dyDescent="0.4">
      <c r="A109" s="1047"/>
      <c r="B109" s="1048"/>
      <c r="C109" s="1049"/>
    </row>
    <row r="110" spans="1:3" ht="21" customHeight="1" x14ac:dyDescent="0.4">
      <c r="A110" s="132" t="s">
        <v>163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'03月カード利用明細表'!A112</f>
        <v>〇〇カード１０</v>
      </c>
      <c r="B112" s="957" t="str">
        <f>'03月カード利用明細表'!B112</f>
        <v>引落口座：〇〇銀行</v>
      </c>
      <c r="C112" s="955"/>
    </row>
    <row r="113" spans="1:3" s="127" customFormat="1" ht="18" customHeight="1" x14ac:dyDescent="0.15">
      <c r="A113" s="937" t="str">
        <f>'03月カード利用明細表'!A113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1040"/>
      <c r="B115" s="1041"/>
      <c r="C115" s="1042"/>
    </row>
    <row r="116" spans="1:3" ht="21" customHeight="1" x14ac:dyDescent="0.4">
      <c r="A116" s="1043"/>
      <c r="B116" s="1044"/>
      <c r="C116" s="1045"/>
    </row>
    <row r="117" spans="1:3" ht="21" customHeight="1" x14ac:dyDescent="0.4">
      <c r="A117" s="1043"/>
      <c r="B117" s="1044"/>
      <c r="C117" s="1045"/>
    </row>
    <row r="118" spans="1:3" ht="21" customHeight="1" x14ac:dyDescent="0.4">
      <c r="A118" s="1043"/>
      <c r="B118" s="1044"/>
      <c r="C118" s="1046"/>
    </row>
    <row r="119" spans="1:3" ht="21" customHeight="1" x14ac:dyDescent="0.4">
      <c r="A119" s="1043"/>
      <c r="B119" s="1044"/>
      <c r="C119" s="1046"/>
    </row>
    <row r="120" spans="1:3" ht="21" customHeight="1" x14ac:dyDescent="0.4">
      <c r="A120" s="1043"/>
      <c r="B120" s="1044"/>
      <c r="C120" s="1046"/>
    </row>
    <row r="121" spans="1:3" ht="21" customHeight="1" x14ac:dyDescent="0.4">
      <c r="A121" s="1047"/>
      <c r="B121" s="1048"/>
      <c r="C121" s="1049"/>
    </row>
    <row r="122" spans="1:3" ht="21" customHeight="1" x14ac:dyDescent="0.4">
      <c r="A122" s="132" t="s">
        <v>163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164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07CF-EFE3-47F2-8045-D2F5477C88F3}">
  <sheetPr codeName="Sheet48">
    <tabColor rgb="FFFBEBFF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208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161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189</v>
      </c>
      <c r="D3" s="141" t="s">
        <v>190</v>
      </c>
      <c r="E3" s="1316" t="s">
        <v>191</v>
      </c>
      <c r="F3" s="1318" t="s">
        <v>173</v>
      </c>
      <c r="G3" s="1320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84">
        <f>'11月現金収支表'!G37</f>
        <v>0</v>
      </c>
      <c r="E4" s="1317"/>
      <c r="F4" s="1319"/>
      <c r="G4" s="1321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44531</v>
      </c>
      <c r="B5" s="144" t="s">
        <v>62</v>
      </c>
      <c r="C5" s="818"/>
      <c r="D5" s="819"/>
      <c r="E5" s="1182"/>
      <c r="F5" s="1183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3">
        <v>44532</v>
      </c>
      <c r="B6" s="144" t="s">
        <v>43</v>
      </c>
      <c r="C6" s="820"/>
      <c r="D6" s="821"/>
      <c r="E6" s="1184"/>
      <c r="F6" s="1185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3">
        <v>44533</v>
      </c>
      <c r="B7" s="144" t="s">
        <v>44</v>
      </c>
      <c r="C7" s="822"/>
      <c r="D7" s="821"/>
      <c r="E7" s="1184"/>
      <c r="F7" s="1185"/>
      <c r="G7" s="145">
        <f t="shared" ref="G7:G35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85">
        <v>44534</v>
      </c>
      <c r="B8" s="148" t="s">
        <v>45</v>
      </c>
      <c r="C8" s="820"/>
      <c r="D8" s="821"/>
      <c r="E8" s="1184"/>
      <c r="F8" s="1185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86">
        <v>44535</v>
      </c>
      <c r="B9" s="150" t="s">
        <v>46</v>
      </c>
      <c r="C9" s="820"/>
      <c r="D9" s="821"/>
      <c r="E9" s="1184"/>
      <c r="F9" s="1185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3">
        <v>44536</v>
      </c>
      <c r="B10" s="144" t="s">
        <v>47</v>
      </c>
      <c r="C10" s="820"/>
      <c r="D10" s="821"/>
      <c r="E10" s="1184"/>
      <c r="F10" s="1185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3">
        <v>44537</v>
      </c>
      <c r="B11" s="144" t="s">
        <v>41</v>
      </c>
      <c r="C11" s="822"/>
      <c r="D11" s="821"/>
      <c r="E11" s="1184"/>
      <c r="F11" s="1185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3">
        <v>44538</v>
      </c>
      <c r="B12" s="144" t="s">
        <v>42</v>
      </c>
      <c r="C12" s="820"/>
      <c r="D12" s="821"/>
      <c r="E12" s="1184"/>
      <c r="F12" s="1185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3">
        <v>44539</v>
      </c>
      <c r="B13" s="144" t="s">
        <v>43</v>
      </c>
      <c r="C13" s="820"/>
      <c r="D13" s="821"/>
      <c r="E13" s="1184"/>
      <c r="F13" s="1185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3">
        <v>44540</v>
      </c>
      <c r="B14" s="144" t="s">
        <v>44</v>
      </c>
      <c r="C14" s="820"/>
      <c r="D14" s="821"/>
      <c r="E14" s="1184"/>
      <c r="F14" s="1185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85">
        <v>44541</v>
      </c>
      <c r="B15" s="148" t="s">
        <v>45</v>
      </c>
      <c r="C15" s="820"/>
      <c r="D15" s="821"/>
      <c r="E15" s="1184"/>
      <c r="F15" s="1185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86">
        <v>44542</v>
      </c>
      <c r="B16" s="150" t="s">
        <v>46</v>
      </c>
      <c r="C16" s="822"/>
      <c r="D16" s="821"/>
      <c r="E16" s="1184"/>
      <c r="F16" s="1185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3">
        <v>44543</v>
      </c>
      <c r="B17" s="144" t="s">
        <v>47</v>
      </c>
      <c r="C17" s="820"/>
      <c r="D17" s="821"/>
      <c r="E17" s="1184"/>
      <c r="F17" s="1185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3">
        <v>44544</v>
      </c>
      <c r="B18" s="144" t="s">
        <v>41</v>
      </c>
      <c r="C18" s="820"/>
      <c r="D18" s="821"/>
      <c r="E18" s="1184"/>
      <c r="F18" s="1185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3">
        <v>44545</v>
      </c>
      <c r="B19" s="144" t="s">
        <v>42</v>
      </c>
      <c r="C19" s="820"/>
      <c r="D19" s="821"/>
      <c r="E19" s="1184"/>
      <c r="F19" s="1185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3">
        <v>44546</v>
      </c>
      <c r="B20" s="144" t="s">
        <v>43</v>
      </c>
      <c r="C20" s="820"/>
      <c r="D20" s="821"/>
      <c r="E20" s="1184"/>
      <c r="F20" s="1185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3">
        <v>44547</v>
      </c>
      <c r="B21" s="144" t="s">
        <v>44</v>
      </c>
      <c r="C21" s="820"/>
      <c r="D21" s="821"/>
      <c r="E21" s="1184"/>
      <c r="F21" s="1185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85">
        <v>44548</v>
      </c>
      <c r="B22" s="148" t="s">
        <v>45</v>
      </c>
      <c r="C22" s="820"/>
      <c r="D22" s="821"/>
      <c r="E22" s="1184"/>
      <c r="F22" s="1185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86">
        <v>44549</v>
      </c>
      <c r="B23" s="150" t="s">
        <v>46</v>
      </c>
      <c r="C23" s="820"/>
      <c r="D23" s="821"/>
      <c r="E23" s="1184"/>
      <c r="F23" s="1185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3">
        <v>44550</v>
      </c>
      <c r="B24" s="144" t="s">
        <v>47</v>
      </c>
      <c r="C24" s="823"/>
      <c r="D24" s="821"/>
      <c r="E24" s="1184"/>
      <c r="F24" s="1185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3">
        <v>44551</v>
      </c>
      <c r="B25" s="144" t="s">
        <v>41</v>
      </c>
      <c r="C25" s="820"/>
      <c r="D25" s="821"/>
      <c r="E25" s="1184"/>
      <c r="F25" s="1185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3">
        <v>44552</v>
      </c>
      <c r="B26" s="144" t="s">
        <v>42</v>
      </c>
      <c r="C26" s="820"/>
      <c r="D26" s="821"/>
      <c r="E26" s="1184"/>
      <c r="F26" s="1185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3">
        <v>44553</v>
      </c>
      <c r="B27" s="144" t="s">
        <v>43</v>
      </c>
      <c r="C27" s="820"/>
      <c r="D27" s="821"/>
      <c r="E27" s="1184"/>
      <c r="F27" s="1185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3">
        <v>44554</v>
      </c>
      <c r="B28" s="144" t="s">
        <v>44</v>
      </c>
      <c r="C28" s="820"/>
      <c r="D28" s="821"/>
      <c r="E28" s="1184"/>
      <c r="F28" s="1185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85">
        <v>44555</v>
      </c>
      <c r="B29" s="148" t="s">
        <v>45</v>
      </c>
      <c r="C29" s="820"/>
      <c r="D29" s="821"/>
      <c r="E29" s="1184"/>
      <c r="F29" s="1185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86">
        <v>44556</v>
      </c>
      <c r="B30" s="150" t="s">
        <v>46</v>
      </c>
      <c r="C30" s="820"/>
      <c r="D30" s="821"/>
      <c r="E30" s="1184"/>
      <c r="F30" s="1185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3">
        <v>44557</v>
      </c>
      <c r="B31" s="144" t="s">
        <v>47</v>
      </c>
      <c r="C31" s="820"/>
      <c r="D31" s="821"/>
      <c r="E31" s="1184"/>
      <c r="F31" s="1185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3">
        <v>44558</v>
      </c>
      <c r="B32" s="144" t="s">
        <v>41</v>
      </c>
      <c r="C32" s="820"/>
      <c r="D32" s="821"/>
      <c r="E32" s="1184"/>
      <c r="F32" s="1185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3">
        <v>44559</v>
      </c>
      <c r="B33" s="144" t="s">
        <v>42</v>
      </c>
      <c r="C33" s="820"/>
      <c r="D33" s="821"/>
      <c r="E33" s="1184"/>
      <c r="F33" s="1185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816">
        <v>44560</v>
      </c>
      <c r="B34" s="817" t="s">
        <v>43</v>
      </c>
      <c r="C34" s="820"/>
      <c r="D34" s="821"/>
      <c r="E34" s="1184"/>
      <c r="F34" s="1185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>
        <v>44561</v>
      </c>
      <c r="B35" s="153" t="s">
        <v>44</v>
      </c>
      <c r="C35" s="824"/>
      <c r="D35" s="825"/>
      <c r="E35" s="1186"/>
      <c r="F35" s="1187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944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19.5" thickBot="1" x14ac:dyDescent="0.45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A7BF-294A-478C-B065-0A9C5D45478E}">
  <sheetPr codeName="Sheet5">
    <tabColor rgb="FFFFC000"/>
    <pageSetUpPr fitToPage="1"/>
  </sheetPr>
  <dimension ref="A1:Z61"/>
  <sheetViews>
    <sheetView workbookViewId="0">
      <pane ySplit="3" topLeftCell="A4" activePane="bottomLeft" state="frozen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0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5</v>
      </c>
      <c r="B3" s="218"/>
      <c r="C3" s="218"/>
      <c r="D3" s="218"/>
      <c r="E3" s="218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 x14ac:dyDescent="0.2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'01月統合家計簿'!A7</f>
        <v>○○銀行　１</v>
      </c>
      <c r="B7" s="1054"/>
      <c r="C7" s="349">
        <f>'01月統合家計簿'!G7</f>
        <v>0</v>
      </c>
      <c r="D7" s="169">
        <f>'02月銀行口座入出金表'!C5+'02月銀行口座入出金表'!C6+'02月銀行口座入出金表'!C7+'02月銀行口座入出金表'!C8+'02月銀行口座入出金表'!C9</f>
        <v>0</v>
      </c>
      <c r="E7" s="164">
        <f>'02月銀行口座入出金表'!F5+'02月銀行口座入出金表'!F6+'02月銀行口座入出金表'!F7+'02月銀行口座入出金表'!F8+'02月銀行口座入出金表'!F9</f>
        <v>0</v>
      </c>
      <c r="F7" s="165">
        <f>'02月銀行口座入出金表'!I5+'02月銀行口座入出金表'!I6+'02月銀行口座入出金表'!I7+'02月銀行口座入出金表'!I8+'02月銀行口座入出金表'!I9</f>
        <v>0</v>
      </c>
      <c r="G7" s="171">
        <f t="shared" ref="G7:G16" si="0">C7-D7+E7-F7</f>
        <v>0</v>
      </c>
    </row>
    <row r="8" spans="1:26" ht="33" customHeight="1" x14ac:dyDescent="0.4">
      <c r="A8" s="934" t="str">
        <f>'01月統合家計簿'!A8</f>
        <v>○○銀行　２</v>
      </c>
      <c r="B8" s="1053"/>
      <c r="C8" s="350">
        <f>'01月統合家計簿'!G8</f>
        <v>0</v>
      </c>
      <c r="D8" s="922">
        <f>'02月銀行口座入出金表'!C10+'02月銀行口座入出金表'!C11+'02月銀行口座入出金表'!C12+'02月銀行口座入出金表'!C13+'02月銀行口座入出金表'!C14</f>
        <v>0</v>
      </c>
      <c r="E8" s="173">
        <f>'02月銀行口座入出金表'!F10+'02月銀行口座入出金表'!F11+'02月銀行口座入出金表'!F12+'02月銀行口座入出金表'!F13+'02月銀行口座入出金表'!F14</f>
        <v>0</v>
      </c>
      <c r="F8" s="174">
        <f>'02月銀行口座入出金表'!I10+'02月銀行口座入出金表'!I11+'02月銀行口座入出金表'!I12+'02月銀行口座入出金表'!I13+'02月銀行口座入出金表'!I14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'01月統合家計簿'!A9</f>
        <v>○○銀行　３</v>
      </c>
      <c r="B9" s="1053"/>
      <c r="C9" s="350">
        <f>'01月統合家計簿'!G9</f>
        <v>0</v>
      </c>
      <c r="D9" s="922">
        <f>'02月銀行口座入出金表'!C15+'02月銀行口座入出金表'!C16+'02月銀行口座入出金表'!C17+'02月銀行口座入出金表'!C18+'02月銀行口座入出金表'!C19</f>
        <v>0</v>
      </c>
      <c r="E9" s="173">
        <f>'02月銀行口座入出金表'!F15+'02月銀行口座入出金表'!F16+'02月銀行口座入出金表'!F17+'02月銀行口座入出金表'!F18+'02月銀行口座入出金表'!F19</f>
        <v>0</v>
      </c>
      <c r="F9" s="174">
        <f>'02月銀行口座入出金表'!I15+'02月銀行口座入出金表'!I16+'02月銀行口座入出金表'!I17+'02月銀行口座入出金表'!I18+'02月銀行口座入出金表'!I19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'01月統合家計簿'!A10</f>
        <v>○○銀行　４</v>
      </c>
      <c r="B10" s="1051"/>
      <c r="C10" s="350">
        <f>'01月統合家計簿'!G10</f>
        <v>0</v>
      </c>
      <c r="D10" s="922">
        <f>'02月銀行口座入出金表'!C20+'02月銀行口座入出金表'!C21+'02月銀行口座入出金表'!C22+'02月銀行口座入出金表'!C23+'02月銀行口座入出金表'!C24</f>
        <v>0</v>
      </c>
      <c r="E10" s="173">
        <f>'02月銀行口座入出金表'!F20+'02月銀行口座入出金表'!F21+'02月銀行口座入出金表'!F22+'02月銀行口座入出金表'!F23+'02月銀行口座入出金表'!F24</f>
        <v>0</v>
      </c>
      <c r="F10" s="174">
        <f>'02月銀行口座入出金表'!I20+'02月銀行口座入出金表'!I21+'02月銀行口座入出金表'!I22+'02月銀行口座入出金表'!I23+'02月銀行口座入出金表'!I24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'01月統合家計簿'!A11</f>
        <v>○○銀行　５</v>
      </c>
      <c r="B11" s="1051"/>
      <c r="C11" s="350">
        <f>'01月統合家計簿'!G11</f>
        <v>0</v>
      </c>
      <c r="D11" s="922">
        <f>'02月銀行口座入出金表'!C25+'02月銀行口座入出金表'!C26+'02月銀行口座入出金表'!C27+'02月銀行口座入出金表'!C28+'02月銀行口座入出金表'!C29</f>
        <v>0</v>
      </c>
      <c r="E11" s="175">
        <f>'02月銀行口座入出金表'!F25+'02月銀行口座入出金表'!F26+'02月銀行口座入出金表'!F27+'02月銀行口座入出金表'!F28+'02月銀行口座入出金表'!F29</f>
        <v>0</v>
      </c>
      <c r="F11" s="174">
        <f>'02月銀行口座入出金表'!I25+'02月銀行口座入出金表'!I26+'02月銀行口座入出金表'!I27+'02月銀行口座入出金表'!I28+'02月銀行口座入出金表'!I29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'01月統合家計簿'!A12</f>
        <v>○○銀行　６</v>
      </c>
      <c r="B12" s="1051"/>
      <c r="C12" s="350">
        <f>'01月統合家計簿'!G12</f>
        <v>0</v>
      </c>
      <c r="D12" s="922">
        <f>'02月銀行口座入出金表'!C30+'02月銀行口座入出金表'!C31+'02月銀行口座入出金表'!C32+'02月銀行口座入出金表'!C33+'02月銀行口座入出金表'!C34</f>
        <v>0</v>
      </c>
      <c r="E12" s="175">
        <f>'02月銀行口座入出金表'!F30+'02月銀行口座入出金表'!F31+'02月銀行口座入出金表'!F32+'02月銀行口座入出金表'!F33+'02月銀行口座入出金表'!F34</f>
        <v>0</v>
      </c>
      <c r="F12" s="174">
        <f>'02月銀行口座入出金表'!I30+'02月銀行口座入出金表'!I31+'02月銀行口座入出金表'!I32+'02月銀行口座入出金表'!I33+'02月銀行口座入出金表'!I34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'01月統合家計簿'!A13</f>
        <v>○○銀行　７</v>
      </c>
      <c r="B13" s="1051"/>
      <c r="C13" s="350">
        <f>'01月統合家計簿'!G13</f>
        <v>0</v>
      </c>
      <c r="D13" s="922">
        <f>'02月銀行口座入出金表'!C35+'02月銀行口座入出金表'!C36+'02月銀行口座入出金表'!C37+'02月銀行口座入出金表'!C38+'02月銀行口座入出金表'!C39</f>
        <v>0</v>
      </c>
      <c r="E13" s="175">
        <f>'02月銀行口座入出金表'!F35+'02月銀行口座入出金表'!F36+'02月銀行口座入出金表'!F37+'02月銀行口座入出金表'!F38+'02月銀行口座入出金表'!F39</f>
        <v>0</v>
      </c>
      <c r="F13" s="174">
        <f>'02月銀行口座入出金表'!I35+'02月銀行口座入出金表'!I36+'02月銀行口座入出金表'!I37+'02月銀行口座入出金表'!I38+'02月銀行口座入出金表'!I39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'01月統合家計簿'!A14</f>
        <v>○○銀行　８</v>
      </c>
      <c r="B14" s="1051"/>
      <c r="C14" s="350">
        <f>'01月統合家計簿'!G14</f>
        <v>0</v>
      </c>
      <c r="D14" s="922">
        <f>'02月銀行口座入出金表'!C40+'02月銀行口座入出金表'!C41+'02月銀行口座入出金表'!C42+'02月銀行口座入出金表'!C43+'02月銀行口座入出金表'!C44</f>
        <v>0</v>
      </c>
      <c r="E14" s="175">
        <f>'02月銀行口座入出金表'!F40+'02月銀行口座入出金表'!F41+'02月銀行口座入出金表'!F42+'02月銀行口座入出金表'!F43+'02月銀行口座入出金表'!F44</f>
        <v>0</v>
      </c>
      <c r="F14" s="174">
        <f>'02月銀行口座入出金表'!I40+'02月銀行口座入出金表'!I41+'02月銀行口座入出金表'!I42+'02月銀行口座入出金表'!I43+'02月銀行口座入出金表'!I44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'01月統合家計簿'!A15</f>
        <v>○○銀行　９</v>
      </c>
      <c r="B15" s="1051"/>
      <c r="C15" s="350">
        <f>'01月統合家計簿'!G15</f>
        <v>0</v>
      </c>
      <c r="D15" s="922">
        <f>'02月銀行口座入出金表'!C45+'02月銀行口座入出金表'!C46+'02月銀行口座入出金表'!C47+'02月銀行口座入出金表'!C48+'02月銀行口座入出金表'!C49</f>
        <v>0</v>
      </c>
      <c r="E15" s="175">
        <f>'02月銀行口座入出金表'!F45+'02月銀行口座入出金表'!F46+'02月銀行口座入出金表'!F47+'02月銀行口座入出金表'!F48+'02月銀行口座入出金表'!F49</f>
        <v>0</v>
      </c>
      <c r="F15" s="174">
        <f>'02月銀行口座入出金表'!I45+'02月銀行口座入出金表'!I46+'02月銀行口座入出金表'!I47+'02月銀行口座入出金表'!I48+'02月銀行口座入出金表'!I49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'01月統合家計簿'!A16</f>
        <v>○○銀行　１０</v>
      </c>
      <c r="B16" s="1052"/>
      <c r="C16" s="351">
        <f>'01月統合家計簿'!G16</f>
        <v>0</v>
      </c>
      <c r="D16" s="170">
        <f>'02月銀行口座入出金表'!C50+'02月銀行口座入出金表'!C51+'02月銀行口座入出金表'!C52+'02月銀行口座入出金表'!C53+'02月銀行口座入出金表'!C54</f>
        <v>0</v>
      </c>
      <c r="E16" s="176">
        <f>'02月銀行口座入出金表'!F50+'02月銀行口座入出金表'!F51+'02月銀行口座入出金表'!F52+'02月銀行口座入出金表'!F53+'02月銀行口座入出金表'!F54</f>
        <v>0</v>
      </c>
      <c r="F16" s="196">
        <f>'02月銀行口座入出金表'!I50+'02月銀行口座入出金表'!I51+'02月銀行口座入出金表'!I52+'02月銀行口座入出金表'!I53+'02月銀行口座入出金表'!I54</f>
        <v>0</v>
      </c>
      <c r="G16" s="172">
        <f t="shared" si="0"/>
        <v>0</v>
      </c>
    </row>
    <row r="17" spans="1:8" ht="36" customHeight="1" thickBot="1" x14ac:dyDescent="0.45">
      <c r="A17" s="1299" t="s">
        <v>64</v>
      </c>
      <c r="B17" s="1300"/>
      <c r="C17" s="177">
        <f>'01月現金入出金表'!G37</f>
        <v>0</v>
      </c>
      <c r="D17" s="178"/>
      <c r="E17" s="179">
        <f>'02月現金入出金表'!D36</f>
        <v>0</v>
      </c>
      <c r="F17" s="180">
        <f>'02月現金入出金表'!F38</f>
        <v>0</v>
      </c>
      <c r="G17" s="195">
        <f>C17+E17-F17</f>
        <v>0</v>
      </c>
    </row>
    <row r="18" spans="1:8" ht="42" customHeight="1" thickBot="1" x14ac:dyDescent="0.45">
      <c r="A18" s="1301" t="s">
        <v>1</v>
      </c>
      <c r="B18" s="1302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25">
      <c r="A19" s="924"/>
      <c r="B19" s="924"/>
      <c r="C19" s="924"/>
      <c r="D19" s="924"/>
      <c r="E19" s="924"/>
      <c r="F19" s="924"/>
      <c r="G19" s="924"/>
      <c r="H19" s="191"/>
    </row>
    <row r="20" spans="1:8" ht="54" customHeight="1" x14ac:dyDescent="0.25">
      <c r="A20" s="1296" t="s">
        <v>76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249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1209" t="str">
        <f>'01月統合家計簿'!A24</f>
        <v>年内の入金予定項目明細を記してください</v>
      </c>
      <c r="B24" s="926"/>
      <c r="C24" s="926"/>
      <c r="D24" s="927"/>
      <c r="E24" s="919">
        <v>0</v>
      </c>
      <c r="F24" s="898">
        <f>E24*12</f>
        <v>0</v>
      </c>
      <c r="G24" s="224">
        <f>E24*11</f>
        <v>0</v>
      </c>
    </row>
    <row r="25" spans="1:8" ht="21" customHeight="1" x14ac:dyDescent="0.15">
      <c r="A25" s="1210" t="str">
        <f>'01月統合家計簿'!A25</f>
        <v>年内の入金予定項目明細を記してください</v>
      </c>
      <c r="B25" s="928"/>
      <c r="C25" s="928"/>
      <c r="D25" s="929"/>
      <c r="E25" s="882">
        <v>0</v>
      </c>
      <c r="F25" s="223">
        <f>D25*12</f>
        <v>0</v>
      </c>
      <c r="G25" s="225">
        <f>D25*11</f>
        <v>0</v>
      </c>
    </row>
    <row r="26" spans="1:8" ht="21" customHeight="1" x14ac:dyDescent="0.15">
      <c r="A26" s="1210" t="str">
        <f>'01月統合家計簿'!A26</f>
        <v>年内の入金予定項目明細を記してください</v>
      </c>
      <c r="B26" s="928"/>
      <c r="C26" s="928"/>
      <c r="D26" s="929"/>
      <c r="E26" s="882">
        <v>0</v>
      </c>
      <c r="F26" s="223">
        <f>D26*12</f>
        <v>0</v>
      </c>
      <c r="G26" s="225">
        <f>D26*11</f>
        <v>0</v>
      </c>
    </row>
    <row r="27" spans="1:8" ht="21" customHeight="1" x14ac:dyDescent="0.15">
      <c r="A27" s="1210" t="str">
        <f>'01月統合家計簿'!A27</f>
        <v>年内の入金予定項目明細を記してください</v>
      </c>
      <c r="B27" s="928"/>
      <c r="C27" s="928"/>
      <c r="D27" s="929"/>
      <c r="E27" s="882">
        <v>0</v>
      </c>
      <c r="F27" s="223">
        <f>D27*12</f>
        <v>0</v>
      </c>
      <c r="G27" s="225">
        <f>D27*11</f>
        <v>0</v>
      </c>
    </row>
    <row r="28" spans="1:8" ht="21" customHeight="1" x14ac:dyDescent="0.15">
      <c r="A28" s="1210" t="str">
        <f>'01月統合家計簿'!A28</f>
        <v>年内の入金予定項目明細を記してください</v>
      </c>
      <c r="B28" s="928"/>
      <c r="C28" s="928"/>
      <c r="D28" s="929"/>
      <c r="E28" s="920">
        <v>0</v>
      </c>
      <c r="F28" s="223">
        <f>D28</f>
        <v>0</v>
      </c>
      <c r="G28" s="225">
        <f>D28</f>
        <v>0</v>
      </c>
    </row>
    <row r="29" spans="1:8" ht="21" customHeight="1" x14ac:dyDescent="0.15">
      <c r="A29" s="1210" t="str">
        <f>'01月統合家計簿'!A29</f>
        <v>年内の入金予定項目明細を記してください</v>
      </c>
      <c r="B29" s="928"/>
      <c r="C29" s="928"/>
      <c r="D29" s="929"/>
      <c r="E29" s="920">
        <v>0</v>
      </c>
      <c r="F29" s="223">
        <f t="shared" ref="F29:F33" si="1">E29*12</f>
        <v>0</v>
      </c>
      <c r="G29" s="225">
        <f>E29*11</f>
        <v>0</v>
      </c>
    </row>
    <row r="30" spans="1:8" ht="21" customHeight="1" x14ac:dyDescent="0.15">
      <c r="A30" s="1210" t="str">
        <f>'01月統合家計簿'!A30</f>
        <v>年内の入金予定項目明細を記してください</v>
      </c>
      <c r="B30" s="928"/>
      <c r="C30" s="928"/>
      <c r="D30" s="929"/>
      <c r="E30" s="921">
        <v>0</v>
      </c>
      <c r="F30" s="223">
        <f t="shared" si="1"/>
        <v>0</v>
      </c>
      <c r="G30" s="225">
        <f>E30*11</f>
        <v>0</v>
      </c>
    </row>
    <row r="31" spans="1:8" ht="21" customHeight="1" x14ac:dyDescent="0.15">
      <c r="A31" s="1210" t="str">
        <f>'01月統合家計簿'!A31</f>
        <v>年内の入金予定項目明細を記してください</v>
      </c>
      <c r="B31" s="928"/>
      <c r="C31" s="928"/>
      <c r="D31" s="929"/>
      <c r="E31" s="921">
        <v>0</v>
      </c>
      <c r="F31" s="223">
        <f t="shared" si="1"/>
        <v>0</v>
      </c>
      <c r="G31" s="225">
        <f>E31*11</f>
        <v>0</v>
      </c>
    </row>
    <row r="32" spans="1:8" ht="21" customHeight="1" x14ac:dyDescent="0.15">
      <c r="A32" s="1210" t="str">
        <f>'01月統合家計簿'!A32</f>
        <v>年内の入金予定項目明細を記してください</v>
      </c>
      <c r="B32" s="928"/>
      <c r="C32" s="928"/>
      <c r="D32" s="929"/>
      <c r="E32" s="883">
        <v>0</v>
      </c>
      <c r="F32" s="223">
        <f t="shared" si="1"/>
        <v>0</v>
      </c>
      <c r="G32" s="225">
        <f>E32*11</f>
        <v>0</v>
      </c>
    </row>
    <row r="33" spans="1:8" ht="21" customHeight="1" thickBot="1" x14ac:dyDescent="0.2">
      <c r="A33" s="1211" t="str">
        <f>'01月統合家計簿'!A33</f>
        <v>年内の入金予定項目明細を記してください</v>
      </c>
      <c r="B33" s="928"/>
      <c r="C33" s="928"/>
      <c r="D33" s="929"/>
      <c r="E33" s="884">
        <v>0</v>
      </c>
      <c r="F33" s="223">
        <f t="shared" si="1"/>
        <v>0</v>
      </c>
      <c r="G33" s="294">
        <f>E33*11</f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SUM(E23:E33)</f>
        <v>0</v>
      </c>
      <c r="F34" s="221">
        <f>SUM(F23:F33)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73</v>
      </c>
      <c r="H37" s="192"/>
    </row>
    <row r="38" spans="1:8" ht="21" customHeight="1" x14ac:dyDescent="0.15">
      <c r="A38" s="1206" t="str">
        <f>'01月統合家計簿'!A38</f>
        <v>年内の出金予定項目明細を記してください</v>
      </c>
      <c r="B38" s="926"/>
      <c r="C38" s="926"/>
      <c r="D38" s="927"/>
      <c r="E38" s="919">
        <v>0</v>
      </c>
      <c r="F38" s="222">
        <f>E38*12</f>
        <v>0</v>
      </c>
      <c r="G38" s="224">
        <f>E38*11</f>
        <v>0</v>
      </c>
    </row>
    <row r="39" spans="1:8" ht="21" customHeight="1" x14ac:dyDescent="0.15">
      <c r="A39" s="1207" t="str">
        <f>'01月統合家計簿'!A39</f>
        <v>年内の出金予定項目明細を記してください</v>
      </c>
      <c r="B39" s="928"/>
      <c r="C39" s="928"/>
      <c r="D39" s="929"/>
      <c r="E39" s="882">
        <v>0</v>
      </c>
      <c r="F39" s="223">
        <f t="shared" ref="F39:F57" si="2">E39*12</f>
        <v>0</v>
      </c>
      <c r="G39" s="225">
        <f t="shared" ref="G39:G57" si="3">E39*11</f>
        <v>0</v>
      </c>
    </row>
    <row r="40" spans="1:8" ht="21" customHeight="1" x14ac:dyDescent="0.15">
      <c r="A40" s="1207" t="str">
        <f>'01月統合家計簿'!A40</f>
        <v>年内の出金予定項目明細を記してください</v>
      </c>
      <c r="B40" s="928"/>
      <c r="C40" s="928"/>
      <c r="D40" s="929"/>
      <c r="E40" s="882">
        <v>0</v>
      </c>
      <c r="F40" s="223">
        <f>E40*12</f>
        <v>0</v>
      </c>
      <c r="G40" s="225">
        <f>E40*11</f>
        <v>0</v>
      </c>
    </row>
    <row r="41" spans="1:8" ht="21" customHeight="1" x14ac:dyDescent="0.15">
      <c r="A41" s="1207" t="str">
        <f>'01月統合家計簿'!A41</f>
        <v>年内の出金予定項目明細を記してください</v>
      </c>
      <c r="B41" s="928"/>
      <c r="C41" s="928"/>
      <c r="D41" s="929"/>
      <c r="E41" s="882">
        <v>0</v>
      </c>
      <c r="F41" s="223">
        <f t="shared" si="2"/>
        <v>0</v>
      </c>
      <c r="G41" s="225">
        <f t="shared" si="3"/>
        <v>0</v>
      </c>
    </row>
    <row r="42" spans="1:8" ht="21" customHeight="1" x14ac:dyDescent="0.15">
      <c r="A42" s="1207" t="str">
        <f>'01月統合家計簿'!A42</f>
        <v>年内の出金予定項目明細を記してください</v>
      </c>
      <c r="B42" s="928"/>
      <c r="C42" s="928"/>
      <c r="D42" s="929"/>
      <c r="E42" s="920">
        <v>0</v>
      </c>
      <c r="F42" s="223">
        <f t="shared" si="2"/>
        <v>0</v>
      </c>
      <c r="G42" s="225">
        <f t="shared" si="3"/>
        <v>0</v>
      </c>
    </row>
    <row r="43" spans="1:8" ht="21" customHeight="1" x14ac:dyDescent="0.15">
      <c r="A43" s="1207" t="str">
        <f>'01月統合家計簿'!A43</f>
        <v>年内の出金予定項目明細を記してください</v>
      </c>
      <c r="B43" s="928"/>
      <c r="C43" s="928"/>
      <c r="D43" s="929"/>
      <c r="E43" s="920">
        <v>0</v>
      </c>
      <c r="F43" s="223">
        <f>E43*12</f>
        <v>0</v>
      </c>
      <c r="G43" s="225">
        <f>E43*11</f>
        <v>0</v>
      </c>
    </row>
    <row r="44" spans="1:8" ht="21" customHeight="1" x14ac:dyDescent="0.15">
      <c r="A44" s="1207" t="str">
        <f>'01月統合家計簿'!A44</f>
        <v>年内の出金予定項目明細を記してください</v>
      </c>
      <c r="B44" s="928"/>
      <c r="C44" s="928"/>
      <c r="D44" s="929"/>
      <c r="E44" s="921">
        <v>0</v>
      </c>
      <c r="F44" s="223">
        <f t="shared" si="2"/>
        <v>0</v>
      </c>
      <c r="G44" s="225">
        <f t="shared" si="3"/>
        <v>0</v>
      </c>
    </row>
    <row r="45" spans="1:8" ht="21" customHeight="1" x14ac:dyDescent="0.15">
      <c r="A45" s="1207" t="str">
        <f>'01月統合家計簿'!A45</f>
        <v>年内の出金予定項目明細を記してください</v>
      </c>
      <c r="B45" s="928"/>
      <c r="C45" s="928"/>
      <c r="D45" s="929"/>
      <c r="E45" s="921">
        <v>0</v>
      </c>
      <c r="F45" s="223">
        <f t="shared" si="2"/>
        <v>0</v>
      </c>
      <c r="G45" s="225">
        <f t="shared" si="3"/>
        <v>0</v>
      </c>
    </row>
    <row r="46" spans="1:8" ht="21" customHeight="1" x14ac:dyDescent="0.15">
      <c r="A46" s="1207" t="str">
        <f>'01月統合家計簿'!A46</f>
        <v>年内の出金予定項目明細を記してください</v>
      </c>
      <c r="B46" s="928"/>
      <c r="C46" s="928"/>
      <c r="D46" s="929"/>
      <c r="E46" s="883">
        <v>0</v>
      </c>
      <c r="F46" s="223">
        <f t="shared" si="2"/>
        <v>0</v>
      </c>
      <c r="G46" s="225">
        <f t="shared" si="3"/>
        <v>0</v>
      </c>
    </row>
    <row r="47" spans="1:8" ht="21" customHeight="1" x14ac:dyDescent="0.15">
      <c r="A47" s="1207" t="str">
        <f>'01月統合家計簿'!A47</f>
        <v>年内の出金予定項目明細を記してください</v>
      </c>
      <c r="B47" s="928"/>
      <c r="C47" s="928"/>
      <c r="D47" s="929"/>
      <c r="E47" s="884">
        <v>0</v>
      </c>
      <c r="F47" s="223">
        <f t="shared" si="2"/>
        <v>0</v>
      </c>
      <c r="G47" s="225">
        <f t="shared" si="3"/>
        <v>0</v>
      </c>
    </row>
    <row r="48" spans="1:8" ht="21" customHeight="1" x14ac:dyDescent="0.15">
      <c r="A48" s="1207" t="str">
        <f>'01月統合家計簿'!A48</f>
        <v>年内の出金予定項目明細を記してください</v>
      </c>
      <c r="B48" s="928"/>
      <c r="C48" s="928"/>
      <c r="D48" s="929"/>
      <c r="E48" s="884">
        <v>0</v>
      </c>
      <c r="F48" s="223">
        <f t="shared" si="2"/>
        <v>0</v>
      </c>
      <c r="G48" s="225">
        <f t="shared" si="3"/>
        <v>0</v>
      </c>
    </row>
    <row r="49" spans="1:7" ht="21" customHeight="1" x14ac:dyDescent="0.15">
      <c r="A49" s="1207" t="str">
        <f>'01月統合家計簿'!A49</f>
        <v>年内の出金予定項目明細を記してください</v>
      </c>
      <c r="B49" s="928"/>
      <c r="C49" s="928"/>
      <c r="D49" s="929"/>
      <c r="E49" s="883">
        <v>0</v>
      </c>
      <c r="F49" s="223">
        <f t="shared" si="2"/>
        <v>0</v>
      </c>
      <c r="G49" s="225">
        <f t="shared" si="3"/>
        <v>0</v>
      </c>
    </row>
    <row r="50" spans="1:7" ht="21" customHeight="1" x14ac:dyDescent="0.15">
      <c r="A50" s="1207" t="str">
        <f>'01月統合家計簿'!A50</f>
        <v>年内の出金予定項目明細を記してください</v>
      </c>
      <c r="B50" s="928"/>
      <c r="C50" s="928"/>
      <c r="D50" s="929"/>
      <c r="E50" s="884">
        <v>0</v>
      </c>
      <c r="F50" s="223">
        <f t="shared" si="2"/>
        <v>0</v>
      </c>
      <c r="G50" s="225">
        <f t="shared" si="3"/>
        <v>0</v>
      </c>
    </row>
    <row r="51" spans="1:7" ht="21" customHeight="1" x14ac:dyDescent="0.15">
      <c r="A51" s="1207" t="str">
        <f>'01月統合家計簿'!A51</f>
        <v>年内の出金予定項目明細を記してください</v>
      </c>
      <c r="B51" s="928"/>
      <c r="C51" s="928"/>
      <c r="D51" s="929"/>
      <c r="E51" s="884">
        <v>0</v>
      </c>
      <c r="F51" s="223">
        <f t="shared" si="2"/>
        <v>0</v>
      </c>
      <c r="G51" s="225">
        <f t="shared" si="3"/>
        <v>0</v>
      </c>
    </row>
    <row r="52" spans="1:7" ht="21" customHeight="1" x14ac:dyDescent="0.15">
      <c r="A52" s="1207" t="str">
        <f>'01月統合家計簿'!A52</f>
        <v>年内の出金予定項目明細を記してください</v>
      </c>
      <c r="B52" s="928"/>
      <c r="C52" s="928"/>
      <c r="D52" s="929"/>
      <c r="E52" s="884">
        <v>0</v>
      </c>
      <c r="F52" s="223">
        <f t="shared" si="2"/>
        <v>0</v>
      </c>
      <c r="G52" s="225">
        <f t="shared" si="3"/>
        <v>0</v>
      </c>
    </row>
    <row r="53" spans="1:7" ht="21" customHeight="1" x14ac:dyDescent="0.15">
      <c r="A53" s="1207" t="str">
        <f>'01月統合家計簿'!A53</f>
        <v>年内の出金予定項目明細を記してください</v>
      </c>
      <c r="B53" s="928"/>
      <c r="C53" s="928"/>
      <c r="D53" s="929"/>
      <c r="E53" s="884">
        <v>0</v>
      </c>
      <c r="F53" s="223">
        <f t="shared" si="2"/>
        <v>0</v>
      </c>
      <c r="G53" s="225">
        <f t="shared" si="3"/>
        <v>0</v>
      </c>
    </row>
    <row r="54" spans="1:7" ht="21" customHeight="1" x14ac:dyDescent="0.15">
      <c r="A54" s="1207" t="str">
        <f>'01月統合家計簿'!A54</f>
        <v>年内の出金予定項目明細を記してください</v>
      </c>
      <c r="B54" s="928"/>
      <c r="C54" s="928"/>
      <c r="D54" s="929"/>
      <c r="E54" s="883">
        <v>0</v>
      </c>
      <c r="F54" s="223">
        <f t="shared" si="2"/>
        <v>0</v>
      </c>
      <c r="G54" s="225">
        <f t="shared" si="3"/>
        <v>0</v>
      </c>
    </row>
    <row r="55" spans="1:7" ht="21" customHeight="1" x14ac:dyDescent="0.15">
      <c r="A55" s="1207" t="str">
        <f>'01月統合家計簿'!A55</f>
        <v>年内の出金予定項目明細を記してください</v>
      </c>
      <c r="B55" s="928"/>
      <c r="C55" s="928"/>
      <c r="D55" s="929"/>
      <c r="E55" s="884">
        <v>0</v>
      </c>
      <c r="F55" s="223">
        <f t="shared" si="2"/>
        <v>0</v>
      </c>
      <c r="G55" s="225">
        <f t="shared" si="3"/>
        <v>0</v>
      </c>
    </row>
    <row r="56" spans="1:7" ht="21" customHeight="1" x14ac:dyDescent="0.15">
      <c r="A56" s="1207" t="str">
        <f>'01月統合家計簿'!A56</f>
        <v>年内の出金予定項目明細を記してください</v>
      </c>
      <c r="B56" s="928"/>
      <c r="C56" s="928"/>
      <c r="D56" s="929"/>
      <c r="E56" s="883">
        <v>0</v>
      </c>
      <c r="F56" s="223">
        <f t="shared" si="2"/>
        <v>0</v>
      </c>
      <c r="G56" s="225">
        <f t="shared" si="3"/>
        <v>0</v>
      </c>
    </row>
    <row r="57" spans="1:7" ht="21" customHeight="1" thickBot="1" x14ac:dyDescent="0.2">
      <c r="A57" s="1208" t="str">
        <f>'01月統合家計簿'!A57</f>
        <v>年内の出金予定項目明細を記してください</v>
      </c>
      <c r="B57" s="930"/>
      <c r="C57" s="930"/>
      <c r="D57" s="931"/>
      <c r="E57" s="885">
        <v>0</v>
      </c>
      <c r="F57" s="227">
        <f t="shared" si="2"/>
        <v>0</v>
      </c>
      <c r="G57" s="228">
        <f t="shared" si="3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1:G1"/>
    <mergeCell ref="A2:G2"/>
    <mergeCell ref="A6:B6"/>
    <mergeCell ref="A23:F23"/>
    <mergeCell ref="A37:D37"/>
    <mergeCell ref="A17:B17"/>
    <mergeCell ref="A18:B18"/>
    <mergeCell ref="A20:G20"/>
    <mergeCell ref="A22:D22"/>
  </mergeCells>
  <phoneticPr fontId="2"/>
  <pageMargins left="0.70866141732283472" right="0.36" top="0.53" bottom="0.32" header="0.31496062992125984" footer="0.19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AB83-80FA-4698-BAF6-276DBFA72428}">
  <sheetPr codeName="Sheet6">
    <tabColor rgb="FFFFC000"/>
  </sheetPr>
  <dimension ref="A1:AD57"/>
  <sheetViews>
    <sheetView zoomScaleNormal="100" workbookViewId="0">
      <pane xSplit="1" ySplit="4" topLeftCell="B5" activePane="bottomRight" state="frozen"/>
      <selection activeCell="G56" sqref="G56"/>
      <selection pane="topRight" activeCell="G56" sqref="G56"/>
      <selection pane="bottomLeft" activeCell="G56" sqref="G56"/>
      <selection pane="bottomRight" activeCell="C6" sqref="C6"/>
    </sheetView>
  </sheetViews>
  <sheetFormatPr defaultRowHeight="18.75" x14ac:dyDescent="0.4"/>
  <cols>
    <col min="1" max="1" width="15.625" style="11" customWidth="1"/>
    <col min="2" max="3" width="13.125" style="11" customWidth="1"/>
    <col min="4" max="4" width="35.625" style="11" customWidth="1"/>
    <col min="5" max="5" width="9.625" style="11" customWidth="1"/>
    <col min="6" max="6" width="13.125" style="11" customWidth="1"/>
    <col min="7" max="7" width="35.625" style="11" customWidth="1"/>
    <col min="8" max="8" width="9.625" style="10" customWidth="1"/>
    <col min="9" max="9" width="13.125" style="11" customWidth="1"/>
    <col min="10" max="10" width="35.625" style="11" customWidth="1"/>
    <col min="11" max="11" width="9.625" style="11" customWidth="1"/>
    <col min="12" max="12" width="16.625" style="122" bestFit="1" customWidth="1"/>
    <col min="13" max="13" width="13.75" style="14" customWidth="1"/>
    <col min="14" max="14" width="14.25" style="15" bestFit="1" customWidth="1"/>
    <col min="15" max="15" width="10.875" style="16" bestFit="1" customWidth="1"/>
    <col min="16" max="16" width="9" style="11"/>
    <col min="17" max="17" width="10.25" style="17" bestFit="1" customWidth="1"/>
    <col min="18" max="18" width="14.5" style="18" customWidth="1"/>
    <col min="19" max="19" width="10.625" style="19" bestFit="1" customWidth="1"/>
    <col min="20" max="20" width="9.125" style="20" bestFit="1" customWidth="1"/>
    <col min="21" max="21" width="9" style="21"/>
    <col min="22" max="22" width="16.5" style="18" customWidth="1"/>
    <col min="23" max="23" width="11.375" style="20" bestFit="1" customWidth="1"/>
    <col min="24" max="24" width="12.125" style="22" customWidth="1"/>
    <col min="25" max="25" width="12.625" style="23" customWidth="1"/>
    <col min="26" max="26" width="10.5" style="24" bestFit="1" customWidth="1"/>
    <col min="27" max="27" width="9.125" style="25" bestFit="1" customWidth="1"/>
    <col min="28" max="28" width="5.125" style="123" customWidth="1"/>
    <col min="29" max="29" width="10" style="17" customWidth="1"/>
    <col min="30" max="30" width="12.25" style="17" customWidth="1"/>
    <col min="31" max="31" width="12.25" style="11" customWidth="1"/>
    <col min="32" max="16384" width="9" style="11"/>
  </cols>
  <sheetData>
    <row r="1" spans="1:28" ht="63" customHeight="1" x14ac:dyDescent="0.4">
      <c r="A1" s="1306" t="s">
        <v>238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AB1" s="31"/>
    </row>
    <row r="2" spans="1:28" ht="21" customHeight="1" x14ac:dyDescent="0.4">
      <c r="A2" s="1307" t="s">
        <v>10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AB2" s="31"/>
    </row>
    <row r="3" spans="1:28" ht="21" customHeight="1" thickBot="1" x14ac:dyDescent="0.45">
      <c r="A3" s="9" t="s">
        <v>5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44276.03388865741</v>
      </c>
      <c r="AB3" s="17"/>
    </row>
    <row r="4" spans="1:28" ht="52.5" customHeight="1" thickTop="1" thickBot="1" x14ac:dyDescent="0.45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65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 x14ac:dyDescent="0.4">
      <c r="A5" s="56" t="str">
        <f>'02月統合家計簿'!A7</f>
        <v>○○銀行　１</v>
      </c>
      <c r="B5" s="1195">
        <f>'01月銀行口座入出金表'!L5</f>
        <v>0</v>
      </c>
      <c r="C5" s="57">
        <f>'02月カード利用明細表'!B14</f>
        <v>0</v>
      </c>
      <c r="D5" s="886" t="s">
        <v>50</v>
      </c>
      <c r="E5" s="236"/>
      <c r="F5" s="251"/>
      <c r="G5" s="252"/>
      <c r="H5" s="253"/>
      <c r="I5" s="254"/>
      <c r="J5" s="252"/>
      <c r="K5" s="25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x14ac:dyDescent="0.4">
      <c r="A6" s="60" t="s">
        <v>24</v>
      </c>
      <c r="B6" s="61"/>
      <c r="C6" s="246"/>
      <c r="D6" s="235"/>
      <c r="E6" s="247"/>
      <c r="F6" s="256"/>
      <c r="G6" s="257"/>
      <c r="H6" s="258"/>
      <c r="I6" s="259"/>
      <c r="J6" s="260"/>
      <c r="K6" s="261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x14ac:dyDescent="0.4">
      <c r="A7" s="63">
        <f>SUM(C5:C7)</f>
        <v>0</v>
      </c>
      <c r="B7" s="61"/>
      <c r="C7" s="234"/>
      <c r="D7" s="235"/>
      <c r="E7" s="236"/>
      <c r="F7" s="256"/>
      <c r="G7" s="260"/>
      <c r="H7" s="258"/>
      <c r="I7" s="259"/>
      <c r="J7" s="260"/>
      <c r="K7" s="261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x14ac:dyDescent="0.4">
      <c r="A8" s="64" t="s">
        <v>25</v>
      </c>
      <c r="B8" s="61"/>
      <c r="C8" s="234"/>
      <c r="D8" s="237"/>
      <c r="E8" s="236"/>
      <c r="F8" s="256"/>
      <c r="G8" s="260"/>
      <c r="H8" s="258"/>
      <c r="I8" s="259"/>
      <c r="J8" s="260"/>
      <c r="K8" s="261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 x14ac:dyDescent="0.45">
      <c r="A9" s="65">
        <f>B5-SUM(C5:C9)</f>
        <v>0</v>
      </c>
      <c r="B9" s="188"/>
      <c r="C9" s="248"/>
      <c r="D9" s="249"/>
      <c r="E9" s="250"/>
      <c r="F9" s="262"/>
      <c r="G9" s="263"/>
      <c r="H9" s="264"/>
      <c r="I9" s="265"/>
      <c r="J9" s="263"/>
      <c r="K9" s="266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x14ac:dyDescent="0.4">
      <c r="A10" s="68" t="str">
        <f>'02月統合家計簿'!A8</f>
        <v>○○銀行　２</v>
      </c>
      <c r="B10" s="1196">
        <f>'01月銀行口座入出金表'!L10</f>
        <v>0</v>
      </c>
      <c r="C10" s="69">
        <f>'02月カード利用明細表'!B26</f>
        <v>0</v>
      </c>
      <c r="D10" s="244" t="s">
        <v>51</v>
      </c>
      <c r="E10" s="245"/>
      <c r="F10" s="251"/>
      <c r="G10" s="267"/>
      <c r="H10" s="258"/>
      <c r="I10" s="268"/>
      <c r="J10" s="267"/>
      <c r="K10" s="26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x14ac:dyDescent="0.4">
      <c r="A11" s="60" t="s">
        <v>24</v>
      </c>
      <c r="B11" s="61"/>
      <c r="C11" s="234"/>
      <c r="D11" s="235"/>
      <c r="E11" s="236"/>
      <c r="F11" s="256"/>
      <c r="G11" s="260"/>
      <c r="H11" s="258"/>
      <c r="I11" s="259"/>
      <c r="J11" s="260"/>
      <c r="K11" s="261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x14ac:dyDescent="0.4">
      <c r="A12" s="63">
        <f>SUM(C10:C14)</f>
        <v>0</v>
      </c>
      <c r="B12" s="61"/>
      <c r="C12" s="234"/>
      <c r="D12" s="235"/>
      <c r="E12" s="236"/>
      <c r="F12" s="256"/>
      <c r="G12" s="260"/>
      <c r="H12" s="258"/>
      <c r="I12" s="259"/>
      <c r="J12" s="260"/>
      <c r="K12" s="261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x14ac:dyDescent="0.4">
      <c r="A13" s="64" t="s">
        <v>25</v>
      </c>
      <c r="B13" s="61"/>
      <c r="C13" s="234"/>
      <c r="D13" s="237"/>
      <c r="E13" s="236"/>
      <c r="F13" s="256"/>
      <c r="G13" s="260"/>
      <c r="H13" s="258"/>
      <c r="I13" s="259"/>
      <c r="J13" s="260"/>
      <c r="K13" s="261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 x14ac:dyDescent="0.45">
      <c r="A14" s="65">
        <f>B10-SUM(C10:C14)</f>
        <v>0</v>
      </c>
      <c r="B14" s="188"/>
      <c r="C14" s="238"/>
      <c r="D14" s="239"/>
      <c r="E14" s="240"/>
      <c r="F14" s="262"/>
      <c r="G14" s="263"/>
      <c r="H14" s="264"/>
      <c r="I14" s="265"/>
      <c r="J14" s="263"/>
      <c r="K14" s="266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x14ac:dyDescent="0.4">
      <c r="A15" s="68" t="str">
        <f>'02月統合家計簿'!A9</f>
        <v>○○銀行　３</v>
      </c>
      <c r="B15" s="1196">
        <f>'01月銀行口座入出金表'!L15</f>
        <v>0</v>
      </c>
      <c r="C15" s="69">
        <f>'02月カード利用明細表'!B38</f>
        <v>0</v>
      </c>
      <c r="D15" s="244" t="s">
        <v>52</v>
      </c>
      <c r="E15" s="245"/>
      <c r="F15" s="251"/>
      <c r="G15" s="267"/>
      <c r="H15" s="258"/>
      <c r="I15" s="268"/>
      <c r="J15" s="267"/>
      <c r="K15" s="26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x14ac:dyDescent="0.4">
      <c r="A16" s="60" t="s">
        <v>24</v>
      </c>
      <c r="B16" s="61"/>
      <c r="C16" s="234"/>
      <c r="D16" s="235"/>
      <c r="E16" s="236"/>
      <c r="F16" s="256"/>
      <c r="G16" s="260"/>
      <c r="H16" s="258"/>
      <c r="I16" s="259"/>
      <c r="J16" s="260"/>
      <c r="K16" s="261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x14ac:dyDescent="0.4">
      <c r="A17" s="63">
        <f>SUM(C15:C19)</f>
        <v>0</v>
      </c>
      <c r="B17" s="61"/>
      <c r="C17" s="234"/>
      <c r="D17" s="237"/>
      <c r="E17" s="236"/>
      <c r="F17" s="256"/>
      <c r="G17" s="260"/>
      <c r="H17" s="258"/>
      <c r="I17" s="259"/>
      <c r="J17" s="260"/>
      <c r="K17" s="261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x14ac:dyDescent="0.4">
      <c r="A18" s="64" t="s">
        <v>25</v>
      </c>
      <c r="B18" s="61"/>
      <c r="C18" s="234"/>
      <c r="D18" s="237"/>
      <c r="E18" s="236"/>
      <c r="F18" s="256"/>
      <c r="G18" s="260"/>
      <c r="H18" s="258"/>
      <c r="I18" s="259"/>
      <c r="J18" s="260"/>
      <c r="K18" s="261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 x14ac:dyDescent="0.45">
      <c r="A19" s="65">
        <f>B15-SUM(C15:C19)</f>
        <v>0</v>
      </c>
      <c r="B19" s="188"/>
      <c r="C19" s="238"/>
      <c r="D19" s="237"/>
      <c r="E19" s="240"/>
      <c r="F19" s="262"/>
      <c r="G19" s="263"/>
      <c r="H19" s="264"/>
      <c r="I19" s="265"/>
      <c r="J19" s="263"/>
      <c r="K19" s="266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x14ac:dyDescent="0.4">
      <c r="A20" s="68" t="str">
        <f>'02月統合家計簿'!A10</f>
        <v>○○銀行　４</v>
      </c>
      <c r="B20" s="1196">
        <f>'01月銀行口座入出金表'!L20</f>
        <v>0</v>
      </c>
      <c r="C20" s="69">
        <f>'02月カード利用明細表'!B50</f>
        <v>0</v>
      </c>
      <c r="D20" s="244" t="s">
        <v>53</v>
      </c>
      <c r="E20" s="245"/>
      <c r="F20" s="251"/>
      <c r="G20" s="267"/>
      <c r="H20" s="258"/>
      <c r="I20" s="268"/>
      <c r="J20" s="267"/>
      <c r="K20" s="269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x14ac:dyDescent="0.4">
      <c r="A21" s="60" t="s">
        <v>24</v>
      </c>
      <c r="B21" s="61"/>
      <c r="C21" s="234"/>
      <c r="D21" s="235"/>
      <c r="E21" s="236"/>
      <c r="F21" s="256"/>
      <c r="G21" s="260"/>
      <c r="H21" s="258"/>
      <c r="I21" s="259"/>
      <c r="J21" s="260"/>
      <c r="K21" s="261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x14ac:dyDescent="0.4">
      <c r="A22" s="63">
        <f>SUM(C20:C24)</f>
        <v>0</v>
      </c>
      <c r="B22" s="61"/>
      <c r="C22" s="234"/>
      <c r="D22" s="235"/>
      <c r="E22" s="236"/>
      <c r="F22" s="256"/>
      <c r="G22" s="260"/>
      <c r="H22" s="258"/>
      <c r="I22" s="259"/>
      <c r="J22" s="260"/>
      <c r="K22" s="261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x14ac:dyDescent="0.4">
      <c r="A23" s="64" t="s">
        <v>25</v>
      </c>
      <c r="B23" s="61"/>
      <c r="C23" s="234"/>
      <c r="D23" s="235"/>
      <c r="E23" s="236"/>
      <c r="F23" s="256"/>
      <c r="G23" s="260"/>
      <c r="H23" s="258"/>
      <c r="I23" s="259"/>
      <c r="J23" s="260"/>
      <c r="K23" s="261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 x14ac:dyDescent="0.45">
      <c r="A24" s="65">
        <f>B20-SUM(C20:C24)</f>
        <v>0</v>
      </c>
      <c r="B24" s="188"/>
      <c r="C24" s="238"/>
      <c r="D24" s="241"/>
      <c r="E24" s="240"/>
      <c r="F24" s="262"/>
      <c r="G24" s="263"/>
      <c r="H24" s="264"/>
      <c r="I24" s="265"/>
      <c r="J24" s="263"/>
      <c r="K24" s="266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x14ac:dyDescent="0.4">
      <c r="A25" s="68" t="str">
        <f>'02月統合家計簿'!A11</f>
        <v>○○銀行　５</v>
      </c>
      <c r="B25" s="1196">
        <f>'01月銀行口座入出金表'!L25</f>
        <v>0</v>
      </c>
      <c r="C25" s="69">
        <f>'02月カード利用明細表'!B62</f>
        <v>0</v>
      </c>
      <c r="D25" s="244" t="s">
        <v>54</v>
      </c>
      <c r="E25" s="245"/>
      <c r="F25" s="251"/>
      <c r="G25" s="267"/>
      <c r="H25" s="258"/>
      <c r="I25" s="268"/>
      <c r="J25" s="267"/>
      <c r="K25" s="269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x14ac:dyDescent="0.4">
      <c r="A26" s="60" t="s">
        <v>24</v>
      </c>
      <c r="B26" s="61"/>
      <c r="C26" s="234"/>
      <c r="D26" s="235"/>
      <c r="E26" s="236"/>
      <c r="F26" s="256"/>
      <c r="G26" s="260"/>
      <c r="H26" s="258"/>
      <c r="I26" s="259"/>
      <c r="J26" s="260"/>
      <c r="K26" s="261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x14ac:dyDescent="0.4">
      <c r="A27" s="63">
        <f>SUM(C25:C29)</f>
        <v>0</v>
      </c>
      <c r="B27" s="61"/>
      <c r="C27" s="234"/>
      <c r="D27" s="235"/>
      <c r="E27" s="236"/>
      <c r="F27" s="256"/>
      <c r="G27" s="260"/>
      <c r="H27" s="258"/>
      <c r="I27" s="259"/>
      <c r="J27" s="260"/>
      <c r="K27" s="261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x14ac:dyDescent="0.4">
      <c r="A28" s="64" t="s">
        <v>25</v>
      </c>
      <c r="B28" s="61"/>
      <c r="C28" s="234"/>
      <c r="D28" s="235"/>
      <c r="E28" s="236"/>
      <c r="F28" s="256"/>
      <c r="G28" s="260"/>
      <c r="H28" s="258"/>
      <c r="I28" s="259"/>
      <c r="J28" s="260"/>
      <c r="K28" s="261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 x14ac:dyDescent="0.45">
      <c r="A29" s="65">
        <f>B25-SUM(C25:C29)</f>
        <v>0</v>
      </c>
      <c r="B29" s="188"/>
      <c r="C29" s="238"/>
      <c r="D29" s="241"/>
      <c r="E29" s="240"/>
      <c r="F29" s="262"/>
      <c r="G29" s="263"/>
      <c r="H29" s="264"/>
      <c r="I29" s="265"/>
      <c r="J29" s="263"/>
      <c r="K29" s="266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x14ac:dyDescent="0.4">
      <c r="A30" s="68" t="str">
        <f>'02月統合家計簿'!A12</f>
        <v>○○銀行　６</v>
      </c>
      <c r="B30" s="1196">
        <f>'01月銀行口座入出金表'!L30</f>
        <v>0</v>
      </c>
      <c r="C30" s="69">
        <f>'02月カード利用明細表'!B74</f>
        <v>0</v>
      </c>
      <c r="D30" s="244" t="s">
        <v>55</v>
      </c>
      <c r="E30" s="245"/>
      <c r="F30" s="251"/>
      <c r="G30" s="267"/>
      <c r="H30" s="253"/>
      <c r="I30" s="268"/>
      <c r="J30" s="267"/>
      <c r="K30" s="269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x14ac:dyDescent="0.4">
      <c r="A31" s="60" t="s">
        <v>24</v>
      </c>
      <c r="B31" s="61"/>
      <c r="C31" s="234"/>
      <c r="D31" s="242"/>
      <c r="E31" s="236"/>
      <c r="F31" s="256"/>
      <c r="G31" s="260"/>
      <c r="H31" s="258"/>
      <c r="I31" s="259"/>
      <c r="J31" s="260"/>
      <c r="K31" s="261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x14ac:dyDescent="0.4">
      <c r="A32" s="63">
        <f>SUM(C30:C34)</f>
        <v>0</v>
      </c>
      <c r="B32" s="61"/>
      <c r="C32" s="234"/>
      <c r="D32" s="235"/>
      <c r="E32" s="236"/>
      <c r="F32" s="256"/>
      <c r="G32" s="260"/>
      <c r="H32" s="258"/>
      <c r="I32" s="259"/>
      <c r="J32" s="260"/>
      <c r="K32" s="261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x14ac:dyDescent="0.4">
      <c r="A33" s="64" t="s">
        <v>25</v>
      </c>
      <c r="B33" s="61"/>
      <c r="C33" s="234"/>
      <c r="D33" s="237"/>
      <c r="E33" s="236"/>
      <c r="F33" s="256"/>
      <c r="G33" s="260"/>
      <c r="H33" s="258"/>
      <c r="I33" s="259"/>
      <c r="J33" s="260"/>
      <c r="K33" s="261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 x14ac:dyDescent="0.45">
      <c r="A34" s="65">
        <f>B30-SUM(C30:C34)</f>
        <v>0</v>
      </c>
      <c r="B34" s="188"/>
      <c r="C34" s="238"/>
      <c r="D34" s="237"/>
      <c r="E34" s="240"/>
      <c r="F34" s="262"/>
      <c r="G34" s="263"/>
      <c r="H34" s="264"/>
      <c r="I34" s="265"/>
      <c r="J34" s="263"/>
      <c r="K34" s="266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x14ac:dyDescent="0.4">
      <c r="A35" s="68" t="str">
        <f>'02月統合家計簿'!A13</f>
        <v>○○銀行　７</v>
      </c>
      <c r="B35" s="1196">
        <f>'01月銀行口座入出金表'!L35</f>
        <v>0</v>
      </c>
      <c r="C35" s="69">
        <f>'02月カード利用明細表'!B86</f>
        <v>0</v>
      </c>
      <c r="D35" s="244" t="s">
        <v>56</v>
      </c>
      <c r="E35" s="245"/>
      <c r="F35" s="251"/>
      <c r="G35" s="267"/>
      <c r="H35" s="253"/>
      <c r="I35" s="268"/>
      <c r="J35" s="267"/>
      <c r="K35" s="269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x14ac:dyDescent="0.4">
      <c r="A36" s="60" t="s">
        <v>24</v>
      </c>
      <c r="B36" s="61"/>
      <c r="C36" s="234"/>
      <c r="D36" s="243"/>
      <c r="E36" s="236"/>
      <c r="F36" s="256"/>
      <c r="G36" s="260"/>
      <c r="H36" s="258"/>
      <c r="I36" s="259"/>
      <c r="J36" s="260"/>
      <c r="K36" s="261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x14ac:dyDescent="0.4">
      <c r="A37" s="63">
        <f>SUM(C35:C39)</f>
        <v>0</v>
      </c>
      <c r="B37" s="61"/>
      <c r="C37" s="234"/>
      <c r="D37" s="235"/>
      <c r="E37" s="236"/>
      <c r="F37" s="256"/>
      <c r="G37" s="260"/>
      <c r="H37" s="258"/>
      <c r="I37" s="259"/>
      <c r="J37" s="260"/>
      <c r="K37" s="261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x14ac:dyDescent="0.4">
      <c r="A38" s="64" t="s">
        <v>25</v>
      </c>
      <c r="B38" s="61"/>
      <c r="C38" s="234"/>
      <c r="D38" s="237"/>
      <c r="E38" s="236"/>
      <c r="F38" s="256"/>
      <c r="G38" s="260"/>
      <c r="H38" s="258"/>
      <c r="I38" s="259"/>
      <c r="J38" s="260"/>
      <c r="K38" s="261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 x14ac:dyDescent="0.45">
      <c r="A39" s="65">
        <f>B35-SUM(C35:C39)</f>
        <v>0</v>
      </c>
      <c r="B39" s="188"/>
      <c r="C39" s="238"/>
      <c r="D39" s="237"/>
      <c r="E39" s="240"/>
      <c r="F39" s="262"/>
      <c r="G39" s="263"/>
      <c r="H39" s="264"/>
      <c r="I39" s="265"/>
      <c r="J39" s="263"/>
      <c r="K39" s="266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x14ac:dyDescent="0.4">
      <c r="A40" s="68" t="str">
        <f>'02月統合家計簿'!A14</f>
        <v>○○銀行　８</v>
      </c>
      <c r="B40" s="1196">
        <f>'01月銀行口座入出金表'!L40</f>
        <v>0</v>
      </c>
      <c r="C40" s="69">
        <f>'02月カード利用明細表'!B98</f>
        <v>0</v>
      </c>
      <c r="D40" s="244" t="s">
        <v>223</v>
      </c>
      <c r="E40" s="245"/>
      <c r="F40" s="251"/>
      <c r="G40" s="267"/>
      <c r="H40" s="258"/>
      <c r="I40" s="268"/>
      <c r="J40" s="267"/>
      <c r="K40" s="269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x14ac:dyDescent="0.4">
      <c r="A41" s="60" t="s">
        <v>24</v>
      </c>
      <c r="B41" s="61"/>
      <c r="C41" s="234"/>
      <c r="D41" s="243"/>
      <c r="E41" s="236"/>
      <c r="F41" s="256"/>
      <c r="G41" s="260"/>
      <c r="H41" s="258"/>
      <c r="I41" s="259"/>
      <c r="J41" s="260"/>
      <c r="K41" s="261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x14ac:dyDescent="0.4">
      <c r="A42" s="63">
        <f>SUM(C40:C44)</f>
        <v>0</v>
      </c>
      <c r="B42" s="61"/>
      <c r="C42" s="234"/>
      <c r="D42" s="235"/>
      <c r="E42" s="236"/>
      <c r="F42" s="256"/>
      <c r="G42" s="260"/>
      <c r="H42" s="258"/>
      <c r="I42" s="259"/>
      <c r="J42" s="260"/>
      <c r="K42" s="261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x14ac:dyDescent="0.4">
      <c r="A43" s="64" t="s">
        <v>25</v>
      </c>
      <c r="B43" s="61"/>
      <c r="C43" s="234"/>
      <c r="D43" s="237"/>
      <c r="E43" s="236"/>
      <c r="F43" s="256"/>
      <c r="G43" s="260"/>
      <c r="H43" s="258"/>
      <c r="I43" s="259"/>
      <c r="J43" s="260"/>
      <c r="K43" s="261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 x14ac:dyDescent="0.45">
      <c r="A44" s="65">
        <f>B40-SUM(C40:C44)</f>
        <v>0</v>
      </c>
      <c r="B44" s="188"/>
      <c r="C44" s="238"/>
      <c r="D44" s="237"/>
      <c r="E44" s="240"/>
      <c r="F44" s="262"/>
      <c r="G44" s="263"/>
      <c r="H44" s="264"/>
      <c r="I44" s="265"/>
      <c r="J44" s="263"/>
      <c r="K44" s="266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x14ac:dyDescent="0.4">
      <c r="A45" s="68" t="str">
        <f>'02月統合家計簿'!A15</f>
        <v>○○銀行　９</v>
      </c>
      <c r="B45" s="1196">
        <f>'01月銀行口座入出金表'!L45</f>
        <v>0</v>
      </c>
      <c r="C45" s="69">
        <f>'02月カード利用明細表'!B110</f>
        <v>0</v>
      </c>
      <c r="D45" s="244" t="s">
        <v>224</v>
      </c>
      <c r="E45" s="245"/>
      <c r="F45" s="251"/>
      <c r="G45" s="267"/>
      <c r="H45" s="258"/>
      <c r="I45" s="268"/>
      <c r="J45" s="267"/>
      <c r="K45" s="269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x14ac:dyDescent="0.4">
      <c r="A46" s="60" t="s">
        <v>24</v>
      </c>
      <c r="B46" s="61"/>
      <c r="C46" s="234"/>
      <c r="D46" s="235"/>
      <c r="E46" s="236"/>
      <c r="F46" s="256"/>
      <c r="G46" s="260"/>
      <c r="H46" s="258"/>
      <c r="I46" s="259"/>
      <c r="J46" s="260"/>
      <c r="K46" s="261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x14ac:dyDescent="0.4">
      <c r="A47" s="63">
        <f>SUM(C45:C49)</f>
        <v>0</v>
      </c>
      <c r="B47" s="61"/>
      <c r="C47" s="234"/>
      <c r="D47" s="235"/>
      <c r="E47" s="236"/>
      <c r="F47" s="256"/>
      <c r="G47" s="260"/>
      <c r="H47" s="258"/>
      <c r="I47" s="259"/>
      <c r="J47" s="260"/>
      <c r="K47" s="261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x14ac:dyDescent="0.4">
      <c r="A48" s="64" t="s">
        <v>25</v>
      </c>
      <c r="B48" s="61"/>
      <c r="C48" s="234"/>
      <c r="D48" s="235"/>
      <c r="E48" s="236"/>
      <c r="F48" s="256"/>
      <c r="G48" s="260"/>
      <c r="H48" s="258"/>
      <c r="I48" s="259"/>
      <c r="J48" s="260"/>
      <c r="K48" s="261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30" ht="19.5" thickBot="1" x14ac:dyDescent="0.45">
      <c r="A49" s="65">
        <f>B45-SUM(C45:C49)</f>
        <v>0</v>
      </c>
      <c r="B49" s="188"/>
      <c r="C49" s="238"/>
      <c r="D49" s="241"/>
      <c r="E49" s="240"/>
      <c r="F49" s="262"/>
      <c r="G49" s="263"/>
      <c r="H49" s="264"/>
      <c r="I49" s="265"/>
      <c r="J49" s="263"/>
      <c r="K49" s="266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30" x14ac:dyDescent="0.4">
      <c r="A50" s="68" t="str">
        <f>'02月統合家計簿'!A16</f>
        <v>○○銀行　１０</v>
      </c>
      <c r="B50" s="1196">
        <f>'01月銀行口座入出金表'!L50</f>
        <v>0</v>
      </c>
      <c r="C50" s="69">
        <f>'02月カード利用明細表'!B122</f>
        <v>0</v>
      </c>
      <c r="D50" s="244" t="s">
        <v>225</v>
      </c>
      <c r="E50" s="245"/>
      <c r="F50" s="251"/>
      <c r="G50" s="267"/>
      <c r="H50" s="258"/>
      <c r="I50" s="268"/>
      <c r="J50" s="267"/>
      <c r="K50" s="26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30" x14ac:dyDescent="0.4">
      <c r="A51" s="60" t="s">
        <v>24</v>
      </c>
      <c r="B51" s="61"/>
      <c r="C51" s="234"/>
      <c r="D51" s="235"/>
      <c r="E51" s="236"/>
      <c r="F51" s="256"/>
      <c r="G51" s="260"/>
      <c r="H51" s="258"/>
      <c r="I51" s="259"/>
      <c r="J51" s="260"/>
      <c r="K51" s="261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30" x14ac:dyDescent="0.4">
      <c r="A52" s="63">
        <f>SUM(C50:C54)</f>
        <v>0</v>
      </c>
      <c r="B52" s="61"/>
      <c r="C52" s="234"/>
      <c r="D52" s="235"/>
      <c r="E52" s="236"/>
      <c r="F52" s="256"/>
      <c r="G52" s="260"/>
      <c r="H52" s="258"/>
      <c r="I52" s="259"/>
      <c r="J52" s="260"/>
      <c r="K52" s="261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30" x14ac:dyDescent="0.4">
      <c r="A53" s="64" t="s">
        <v>25</v>
      </c>
      <c r="B53" s="61"/>
      <c r="C53" s="234"/>
      <c r="D53" s="235"/>
      <c r="E53" s="236"/>
      <c r="F53" s="256"/>
      <c r="G53" s="260"/>
      <c r="H53" s="258"/>
      <c r="I53" s="259"/>
      <c r="J53" s="260"/>
      <c r="K53" s="261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30" ht="19.5" thickBot="1" x14ac:dyDescent="0.45">
      <c r="A54" s="65">
        <f>B50-SUM(C50:C54)</f>
        <v>0</v>
      </c>
      <c r="B54" s="66"/>
      <c r="C54" s="238"/>
      <c r="D54" s="241"/>
      <c r="E54" s="240"/>
      <c r="F54" s="262"/>
      <c r="G54" s="263"/>
      <c r="H54" s="264"/>
      <c r="I54" s="265"/>
      <c r="J54" s="263"/>
      <c r="K54" s="266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 x14ac:dyDescent="0.45">
      <c r="A55" s="70" t="s">
        <v>26</v>
      </c>
      <c r="B55" s="1197">
        <f>'01月現金入出金表'!G37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'02月現金入出金表'!G37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 x14ac:dyDescent="0.45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1:30" ht="22.5" customHeight="1" thickTop="1" x14ac:dyDescent="0.4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0F97-1BE6-417D-907A-E98219EC1CDF}">
  <sheetPr codeName="Sheet7">
    <tabColor rgb="FFFFC000"/>
  </sheetPr>
  <dimension ref="A1:C126"/>
  <sheetViews>
    <sheetView workbookViewId="0">
      <pane ySplit="3" topLeftCell="A4" activePane="bottomLeft" state="frozen"/>
      <selection pane="bottomLeft" sqref="A1:C1"/>
    </sheetView>
  </sheetViews>
  <sheetFormatPr defaultRowHeight="14.25" x14ac:dyDescent="0.4"/>
  <cols>
    <col min="1" max="1" width="88.5" style="124" customWidth="1"/>
    <col min="2" max="2" width="13.875" style="135" customWidth="1"/>
    <col min="3" max="3" width="10.875" style="136" customWidth="1"/>
    <col min="4" max="16384" width="9" style="124"/>
  </cols>
  <sheetData>
    <row r="1" spans="1:3" ht="63" customHeight="1" x14ac:dyDescent="0.4">
      <c r="A1" s="1308" t="s">
        <v>29</v>
      </c>
      <c r="B1" s="1308"/>
      <c r="C1" s="1308"/>
    </row>
    <row r="2" spans="1:3" s="125" customFormat="1" ht="18" customHeight="1" x14ac:dyDescent="0.4">
      <c r="A2" s="1309" t="s">
        <v>10</v>
      </c>
      <c r="B2" s="1309"/>
      <c r="C2" s="1309"/>
    </row>
    <row r="3" spans="1:3" s="125" customFormat="1" ht="18" customHeight="1" x14ac:dyDescent="0.4">
      <c r="A3" s="126"/>
      <c r="B3" s="1310">
        <f ca="1">NOW()</f>
        <v>44276.03388865741</v>
      </c>
      <c r="C3" s="1310"/>
    </row>
    <row r="4" spans="1:3" s="127" customFormat="1" ht="33" customHeight="1" x14ac:dyDescent="0.15">
      <c r="A4" s="958" t="str">
        <f>'01月カード利用明細表'!A4</f>
        <v>〇〇カード１</v>
      </c>
      <c r="B4" s="957" t="str">
        <f>'01月カード利用明細表'!B4</f>
        <v>引落口座：〇〇銀行</v>
      </c>
      <c r="C4" s="955"/>
    </row>
    <row r="5" spans="1:3" s="127" customFormat="1" ht="18" customHeight="1" x14ac:dyDescent="0.15">
      <c r="A5" s="925" t="str">
        <f>'01月カード利用明細表'!A5</f>
        <v>前々月１６日～前月１５日までの使用分 　　今月10日支払</v>
      </c>
      <c r="B5" s="956"/>
      <c r="C5" s="956"/>
    </row>
    <row r="6" spans="1:3" s="131" customFormat="1" ht="21" customHeight="1" x14ac:dyDescent="0.4">
      <c r="A6" s="128" t="s">
        <v>30</v>
      </c>
      <c r="B6" s="129" t="s">
        <v>31</v>
      </c>
      <c r="C6" s="130" t="s">
        <v>32</v>
      </c>
    </row>
    <row r="7" spans="1:3" ht="21" customHeight="1" x14ac:dyDescent="0.4">
      <c r="A7" s="271"/>
      <c r="B7" s="272"/>
      <c r="C7" s="273"/>
    </row>
    <row r="8" spans="1:3" ht="21" customHeight="1" x14ac:dyDescent="0.4">
      <c r="A8" s="274"/>
      <c r="B8" s="275"/>
      <c r="C8" s="276"/>
    </row>
    <row r="9" spans="1:3" ht="21" customHeight="1" x14ac:dyDescent="0.4">
      <c r="A9" s="274"/>
      <c r="B9" s="275"/>
      <c r="C9" s="276"/>
    </row>
    <row r="10" spans="1:3" ht="21" customHeight="1" x14ac:dyDescent="0.4">
      <c r="A10" s="274"/>
      <c r="B10" s="275"/>
      <c r="C10" s="277"/>
    </row>
    <row r="11" spans="1:3" ht="21" customHeight="1" x14ac:dyDescent="0.4">
      <c r="A11" s="274"/>
      <c r="B11" s="275"/>
      <c r="C11" s="277"/>
    </row>
    <row r="12" spans="1:3" ht="21" customHeight="1" x14ac:dyDescent="0.4">
      <c r="A12" s="274"/>
      <c r="B12" s="275"/>
      <c r="C12" s="277"/>
    </row>
    <row r="13" spans="1:3" ht="21" customHeight="1" x14ac:dyDescent="0.4">
      <c r="A13" s="278"/>
      <c r="B13" s="279"/>
      <c r="C13" s="280"/>
    </row>
    <row r="14" spans="1:3" ht="21" customHeight="1" x14ac:dyDescent="0.4">
      <c r="A14" s="132" t="s">
        <v>33</v>
      </c>
      <c r="B14" s="133">
        <f>SUM(B7:B13)</f>
        <v>0</v>
      </c>
      <c r="C14" s="134"/>
    </row>
    <row r="15" spans="1:3" ht="16.5" customHeight="1" x14ac:dyDescent="0.4"/>
    <row r="16" spans="1:3" s="127" customFormat="1" ht="33" customHeight="1" x14ac:dyDescent="0.15">
      <c r="A16" s="958" t="str">
        <f>'01月カード利用明細表'!A16</f>
        <v>〇〇カード２</v>
      </c>
      <c r="B16" s="957" t="str">
        <f>'01月カード利用明細表'!B16</f>
        <v>引落口座：〇〇銀行</v>
      </c>
      <c r="C16" s="955"/>
    </row>
    <row r="17" spans="1:3" s="127" customFormat="1" ht="18" customHeight="1" x14ac:dyDescent="0.15">
      <c r="A17" s="925" t="str">
        <f>'01月カード利用明細表'!A17</f>
        <v>前々月１６日～前月１５日までの使用分 　　今月10日支払</v>
      </c>
      <c r="B17" s="956"/>
      <c r="C17" s="956"/>
    </row>
    <row r="18" spans="1:3" s="131" customFormat="1" ht="21" customHeight="1" x14ac:dyDescent="0.4">
      <c r="A18" s="128" t="s">
        <v>30</v>
      </c>
      <c r="B18" s="129" t="s">
        <v>31</v>
      </c>
      <c r="C18" s="130" t="s">
        <v>32</v>
      </c>
    </row>
    <row r="19" spans="1:3" ht="21" customHeight="1" x14ac:dyDescent="0.4">
      <c r="A19" s="271"/>
      <c r="B19" s="272"/>
      <c r="C19" s="273"/>
    </row>
    <row r="20" spans="1:3" ht="21" customHeight="1" x14ac:dyDescent="0.4">
      <c r="A20" s="274"/>
      <c r="B20" s="275"/>
      <c r="C20" s="276"/>
    </row>
    <row r="21" spans="1:3" ht="21" customHeight="1" x14ac:dyDescent="0.4">
      <c r="A21" s="274"/>
      <c r="B21" s="275"/>
      <c r="C21" s="276"/>
    </row>
    <row r="22" spans="1:3" ht="21" customHeight="1" x14ac:dyDescent="0.4">
      <c r="A22" s="274"/>
      <c r="B22" s="275"/>
      <c r="C22" s="277"/>
    </row>
    <row r="23" spans="1:3" ht="21" customHeight="1" x14ac:dyDescent="0.4">
      <c r="A23" s="274"/>
      <c r="B23" s="275"/>
      <c r="C23" s="277"/>
    </row>
    <row r="24" spans="1:3" ht="21" customHeight="1" x14ac:dyDescent="0.4">
      <c r="A24" s="274"/>
      <c r="B24" s="275"/>
      <c r="C24" s="277"/>
    </row>
    <row r="25" spans="1:3" ht="21" customHeight="1" x14ac:dyDescent="0.4">
      <c r="A25" s="278"/>
      <c r="B25" s="279"/>
      <c r="C25" s="280"/>
    </row>
    <row r="26" spans="1:3" ht="21" customHeight="1" x14ac:dyDescent="0.4">
      <c r="A26" s="132" t="s">
        <v>33</v>
      </c>
      <c r="B26" s="133">
        <f>SUM(B19:B25)</f>
        <v>0</v>
      </c>
      <c r="C26" s="134"/>
    </row>
    <row r="27" spans="1:3" ht="16.5" customHeight="1" x14ac:dyDescent="0.4"/>
    <row r="28" spans="1:3" s="127" customFormat="1" ht="33" customHeight="1" x14ac:dyDescent="0.15">
      <c r="A28" s="958" t="str">
        <f>'01月カード利用明細表'!A28</f>
        <v>〇〇カード３</v>
      </c>
      <c r="B28" s="957" t="str">
        <f>'01月カード利用明細表'!B28</f>
        <v>引落口座：〇〇銀行</v>
      </c>
      <c r="C28" s="955"/>
    </row>
    <row r="29" spans="1:3" s="127" customFormat="1" ht="18" customHeight="1" x14ac:dyDescent="0.15">
      <c r="A29" s="925" t="str">
        <f>'01月カード利用明細表'!A29</f>
        <v>前々月１６日～前月１５日までの使用分 　　今月10日支払</v>
      </c>
      <c r="B29" s="956"/>
      <c r="C29" s="956"/>
    </row>
    <row r="30" spans="1:3" s="131" customFormat="1" ht="21" customHeight="1" x14ac:dyDescent="0.4">
      <c r="A30" s="128" t="s">
        <v>30</v>
      </c>
      <c r="B30" s="129" t="s">
        <v>31</v>
      </c>
      <c r="C30" s="130" t="s">
        <v>32</v>
      </c>
    </row>
    <row r="31" spans="1:3" ht="21" customHeight="1" x14ac:dyDescent="0.4">
      <c r="A31" s="271"/>
      <c r="B31" s="272"/>
      <c r="C31" s="273"/>
    </row>
    <row r="32" spans="1:3" ht="21" customHeight="1" x14ac:dyDescent="0.4">
      <c r="A32" s="274"/>
      <c r="B32" s="275"/>
      <c r="C32" s="276"/>
    </row>
    <row r="33" spans="1:3" ht="21" customHeight="1" x14ac:dyDescent="0.4">
      <c r="A33" s="274"/>
      <c r="B33" s="275"/>
      <c r="C33" s="276"/>
    </row>
    <row r="34" spans="1:3" ht="21" customHeight="1" x14ac:dyDescent="0.4">
      <c r="A34" s="274"/>
      <c r="B34" s="275"/>
      <c r="C34" s="277"/>
    </row>
    <row r="35" spans="1:3" ht="21" customHeight="1" x14ac:dyDescent="0.4">
      <c r="A35" s="274"/>
      <c r="B35" s="275"/>
      <c r="C35" s="277"/>
    </row>
    <row r="36" spans="1:3" ht="21" customHeight="1" x14ac:dyDescent="0.4">
      <c r="A36" s="274"/>
      <c r="B36" s="275"/>
      <c r="C36" s="277"/>
    </row>
    <row r="37" spans="1:3" ht="21" customHeight="1" x14ac:dyDescent="0.4">
      <c r="A37" s="278"/>
      <c r="B37" s="279"/>
      <c r="C37" s="280"/>
    </row>
    <row r="38" spans="1:3" ht="21" customHeight="1" x14ac:dyDescent="0.4">
      <c r="A38" s="132" t="s">
        <v>33</v>
      </c>
      <c r="B38" s="133">
        <f>SUM(B31:B37)</f>
        <v>0</v>
      </c>
      <c r="C38" s="134"/>
    </row>
    <row r="39" spans="1:3" ht="16.5" customHeight="1" x14ac:dyDescent="0.4"/>
    <row r="40" spans="1:3" s="127" customFormat="1" ht="33" customHeight="1" x14ac:dyDescent="0.15">
      <c r="A40" s="958" t="str">
        <f>'01月カード利用明細表'!A40</f>
        <v>〇〇カード４</v>
      </c>
      <c r="B40" s="957" t="str">
        <f>'01月カード利用明細表'!B40</f>
        <v>引落口座：〇〇銀行</v>
      </c>
      <c r="C40" s="955"/>
    </row>
    <row r="41" spans="1:3" s="127" customFormat="1" ht="18" customHeight="1" x14ac:dyDescent="0.15">
      <c r="A41" s="925" t="str">
        <f>'01月カード利用明細表'!A41</f>
        <v>前々月１６日～前月１５日までの使用分 　　今月10日支払</v>
      </c>
      <c r="B41" s="956"/>
      <c r="C41" s="956"/>
    </row>
    <row r="42" spans="1:3" s="131" customFormat="1" ht="21" customHeight="1" x14ac:dyDescent="0.4">
      <c r="A42" s="128" t="s">
        <v>30</v>
      </c>
      <c r="B42" s="129" t="s">
        <v>31</v>
      </c>
      <c r="C42" s="130" t="s">
        <v>32</v>
      </c>
    </row>
    <row r="43" spans="1:3" ht="21" customHeight="1" x14ac:dyDescent="0.4">
      <c r="A43" s="271"/>
      <c r="B43" s="272"/>
      <c r="C43" s="273"/>
    </row>
    <row r="44" spans="1:3" ht="21" customHeight="1" x14ac:dyDescent="0.4">
      <c r="A44" s="274"/>
      <c r="B44" s="275"/>
      <c r="C44" s="276"/>
    </row>
    <row r="45" spans="1:3" ht="21" customHeight="1" x14ac:dyDescent="0.4">
      <c r="A45" s="274"/>
      <c r="B45" s="275"/>
      <c r="C45" s="276"/>
    </row>
    <row r="46" spans="1:3" ht="21" customHeight="1" x14ac:dyDescent="0.4">
      <c r="A46" s="274"/>
      <c r="B46" s="275"/>
      <c r="C46" s="277"/>
    </row>
    <row r="47" spans="1:3" ht="21" customHeight="1" x14ac:dyDescent="0.4">
      <c r="A47" s="274"/>
      <c r="B47" s="275"/>
      <c r="C47" s="277"/>
    </row>
    <row r="48" spans="1:3" ht="21" customHeight="1" x14ac:dyDescent="0.4">
      <c r="A48" s="274"/>
      <c r="B48" s="275"/>
      <c r="C48" s="277"/>
    </row>
    <row r="49" spans="1:3" ht="21" customHeight="1" x14ac:dyDescent="0.4">
      <c r="A49" s="278"/>
      <c r="B49" s="279"/>
      <c r="C49" s="280"/>
    </row>
    <row r="50" spans="1:3" ht="21" customHeight="1" x14ac:dyDescent="0.4">
      <c r="A50" s="132" t="s">
        <v>33</v>
      </c>
      <c r="B50" s="133">
        <f>SUM(B43:B49)</f>
        <v>0</v>
      </c>
      <c r="C50" s="134"/>
    </row>
    <row r="51" spans="1:3" ht="16.5" customHeight="1" x14ac:dyDescent="0.4"/>
    <row r="52" spans="1:3" s="127" customFormat="1" ht="33" customHeight="1" x14ac:dyDescent="0.15">
      <c r="A52" s="958" t="str">
        <f>'01月カード利用明細表'!A52</f>
        <v>〇〇カード５</v>
      </c>
      <c r="B52" s="957" t="str">
        <f>'01月カード利用明細表'!B52</f>
        <v>引落口座：〇〇銀行</v>
      </c>
      <c r="C52" s="955"/>
    </row>
    <row r="53" spans="1:3" s="127" customFormat="1" ht="18" customHeight="1" x14ac:dyDescent="0.15">
      <c r="A53" s="925" t="str">
        <f>'01月カード利用明細表'!A53</f>
        <v>前々月１６日～前月１５日までの使用分 　　今月10日支払</v>
      </c>
      <c r="B53" s="956"/>
      <c r="C53" s="956"/>
    </row>
    <row r="54" spans="1:3" s="131" customFormat="1" ht="21" customHeight="1" x14ac:dyDescent="0.4">
      <c r="A54" s="128" t="s">
        <v>30</v>
      </c>
      <c r="B54" s="129" t="s">
        <v>31</v>
      </c>
      <c r="C54" s="130" t="s">
        <v>32</v>
      </c>
    </row>
    <row r="55" spans="1:3" ht="21" customHeight="1" x14ac:dyDescent="0.4">
      <c r="A55" s="271"/>
      <c r="B55" s="272"/>
      <c r="C55" s="273"/>
    </row>
    <row r="56" spans="1:3" ht="21" customHeight="1" x14ac:dyDescent="0.4">
      <c r="A56" s="274"/>
      <c r="B56" s="275"/>
      <c r="C56" s="276"/>
    </row>
    <row r="57" spans="1:3" ht="21" customHeight="1" x14ac:dyDescent="0.4">
      <c r="A57" s="274"/>
      <c r="B57" s="275"/>
      <c r="C57" s="276"/>
    </row>
    <row r="58" spans="1:3" ht="21" customHeight="1" x14ac:dyDescent="0.4">
      <c r="A58" s="274"/>
      <c r="B58" s="275"/>
      <c r="C58" s="277"/>
    </row>
    <row r="59" spans="1:3" ht="21" customHeight="1" x14ac:dyDescent="0.4">
      <c r="A59" s="274"/>
      <c r="B59" s="275"/>
      <c r="C59" s="277"/>
    </row>
    <row r="60" spans="1:3" ht="21" customHeight="1" x14ac:dyDescent="0.4">
      <c r="A60" s="274"/>
      <c r="B60" s="275"/>
      <c r="C60" s="277"/>
    </row>
    <row r="61" spans="1:3" ht="21" customHeight="1" x14ac:dyDescent="0.4">
      <c r="A61" s="278"/>
      <c r="B61" s="279"/>
      <c r="C61" s="280"/>
    </row>
    <row r="62" spans="1:3" ht="21" customHeight="1" x14ac:dyDescent="0.4">
      <c r="A62" s="132" t="s">
        <v>33</v>
      </c>
      <c r="B62" s="133">
        <f>SUM(B55:B61)</f>
        <v>0</v>
      </c>
      <c r="C62" s="134"/>
    </row>
    <row r="63" spans="1:3" ht="16.5" customHeight="1" x14ac:dyDescent="0.4"/>
    <row r="64" spans="1:3" s="127" customFormat="1" ht="33" customHeight="1" x14ac:dyDescent="0.15">
      <c r="A64" s="958" t="str">
        <f>'01月カード利用明細表'!A64</f>
        <v>〇〇カード６</v>
      </c>
      <c r="B64" s="957" t="str">
        <f>'01月カード利用明細表'!B64</f>
        <v>引落口座：〇〇銀行</v>
      </c>
      <c r="C64" s="955"/>
    </row>
    <row r="65" spans="1:3" s="127" customFormat="1" ht="18" customHeight="1" x14ac:dyDescent="0.15">
      <c r="A65" s="925" t="str">
        <f>'01月カード利用明細表'!A65</f>
        <v>前々月１６日～前月１５日までの使用分 　　今月10日支払</v>
      </c>
      <c r="B65" s="956"/>
      <c r="C65" s="956"/>
    </row>
    <row r="66" spans="1:3" s="131" customFormat="1" ht="21" customHeight="1" x14ac:dyDescent="0.4">
      <c r="A66" s="128" t="s">
        <v>30</v>
      </c>
      <c r="B66" s="129" t="s">
        <v>31</v>
      </c>
      <c r="C66" s="130" t="s">
        <v>32</v>
      </c>
    </row>
    <row r="67" spans="1:3" ht="21" customHeight="1" x14ac:dyDescent="0.4">
      <c r="A67" s="271"/>
      <c r="B67" s="272"/>
      <c r="C67" s="273"/>
    </row>
    <row r="68" spans="1:3" ht="21" customHeight="1" x14ac:dyDescent="0.4">
      <c r="A68" s="274"/>
      <c r="B68" s="275"/>
      <c r="C68" s="276"/>
    </row>
    <row r="69" spans="1:3" ht="21" customHeight="1" x14ac:dyDescent="0.4">
      <c r="A69" s="274"/>
      <c r="B69" s="275"/>
      <c r="C69" s="276"/>
    </row>
    <row r="70" spans="1:3" ht="21" customHeight="1" x14ac:dyDescent="0.4">
      <c r="A70" s="274"/>
      <c r="B70" s="275"/>
      <c r="C70" s="277"/>
    </row>
    <row r="71" spans="1:3" ht="21" customHeight="1" x14ac:dyDescent="0.4">
      <c r="A71" s="274"/>
      <c r="B71" s="275"/>
      <c r="C71" s="277"/>
    </row>
    <row r="72" spans="1:3" ht="21" customHeight="1" x14ac:dyDescent="0.4">
      <c r="A72" s="274"/>
      <c r="B72" s="275"/>
      <c r="C72" s="277"/>
    </row>
    <row r="73" spans="1:3" ht="21" customHeight="1" x14ac:dyDescent="0.4">
      <c r="A73" s="278"/>
      <c r="B73" s="279"/>
      <c r="C73" s="280"/>
    </row>
    <row r="74" spans="1:3" ht="21" customHeight="1" x14ac:dyDescent="0.4">
      <c r="A74" s="132" t="s">
        <v>33</v>
      </c>
      <c r="B74" s="133">
        <f>SUM(B67:B73)</f>
        <v>0</v>
      </c>
      <c r="C74" s="134"/>
    </row>
    <row r="75" spans="1:3" ht="16.5" customHeight="1" x14ac:dyDescent="0.4"/>
    <row r="76" spans="1:3" s="127" customFormat="1" ht="33" customHeight="1" x14ac:dyDescent="0.15">
      <c r="A76" s="958" t="str">
        <f>'01月カード利用明細表'!A76</f>
        <v>〇〇カード７</v>
      </c>
      <c r="B76" s="957" t="str">
        <f>'01月カード利用明細表'!B76</f>
        <v>引落口座：〇〇銀行</v>
      </c>
      <c r="C76" s="955"/>
    </row>
    <row r="77" spans="1:3" s="127" customFormat="1" ht="18" customHeight="1" x14ac:dyDescent="0.15">
      <c r="A77" s="925" t="str">
        <f>'01月カード利用明細表'!A77</f>
        <v>前々月１６日～前月１５日までの使用分 　　今月10日支払</v>
      </c>
      <c r="B77" s="956"/>
      <c r="C77" s="956"/>
    </row>
    <row r="78" spans="1:3" s="131" customFormat="1" ht="21" customHeight="1" x14ac:dyDescent="0.4">
      <c r="A78" s="128" t="s">
        <v>30</v>
      </c>
      <c r="B78" s="129" t="s">
        <v>31</v>
      </c>
      <c r="C78" s="130" t="s">
        <v>32</v>
      </c>
    </row>
    <row r="79" spans="1:3" ht="21" customHeight="1" x14ac:dyDescent="0.4">
      <c r="A79" s="271"/>
      <c r="B79" s="272"/>
      <c r="C79" s="273"/>
    </row>
    <row r="80" spans="1:3" ht="21" customHeight="1" x14ac:dyDescent="0.4">
      <c r="A80" s="274"/>
      <c r="B80" s="275"/>
      <c r="C80" s="276"/>
    </row>
    <row r="81" spans="1:3" ht="21" customHeight="1" x14ac:dyDescent="0.4">
      <c r="A81" s="274"/>
      <c r="B81" s="275"/>
      <c r="C81" s="276"/>
    </row>
    <row r="82" spans="1:3" ht="21" customHeight="1" x14ac:dyDescent="0.4">
      <c r="A82" s="274"/>
      <c r="B82" s="275"/>
      <c r="C82" s="277"/>
    </row>
    <row r="83" spans="1:3" ht="21" customHeight="1" x14ac:dyDescent="0.4">
      <c r="A83" s="274"/>
      <c r="B83" s="275"/>
      <c r="C83" s="277"/>
    </row>
    <row r="84" spans="1:3" ht="21" customHeight="1" x14ac:dyDescent="0.4">
      <c r="A84" s="274"/>
      <c r="B84" s="275"/>
      <c r="C84" s="277"/>
    </row>
    <row r="85" spans="1:3" ht="21" customHeight="1" x14ac:dyDescent="0.4">
      <c r="A85" s="278"/>
      <c r="B85" s="279"/>
      <c r="C85" s="280"/>
    </row>
    <row r="86" spans="1:3" ht="21" customHeight="1" x14ac:dyDescent="0.4">
      <c r="A86" s="132" t="s">
        <v>33</v>
      </c>
      <c r="B86" s="133">
        <f>SUM(B79:B85)</f>
        <v>0</v>
      </c>
      <c r="C86" s="134"/>
    </row>
    <row r="87" spans="1:3" ht="16.5" customHeight="1" x14ac:dyDescent="0.4"/>
    <row r="88" spans="1:3" s="127" customFormat="1" ht="33" customHeight="1" x14ac:dyDescent="0.15">
      <c r="A88" s="958" t="str">
        <f>'01月カード利用明細表'!A88</f>
        <v>〇〇カード８</v>
      </c>
      <c r="B88" s="957" t="str">
        <f>'01月カード利用明細表'!B88</f>
        <v>引落口座：〇〇銀行</v>
      </c>
      <c r="C88" s="955"/>
    </row>
    <row r="89" spans="1:3" s="127" customFormat="1" ht="18" customHeight="1" x14ac:dyDescent="0.15">
      <c r="A89" s="925" t="str">
        <f>'01月カード利用明細表'!A89</f>
        <v>前々月１６日～前月１５日までの使用分 　　今月10日支払</v>
      </c>
      <c r="B89" s="956"/>
      <c r="C89" s="956"/>
    </row>
    <row r="90" spans="1:3" s="131" customFormat="1" ht="21" customHeight="1" x14ac:dyDescent="0.4">
      <c r="A90" s="128" t="s">
        <v>30</v>
      </c>
      <c r="B90" s="129" t="s">
        <v>31</v>
      </c>
      <c r="C90" s="130" t="s">
        <v>32</v>
      </c>
    </row>
    <row r="91" spans="1:3" ht="21" customHeight="1" x14ac:dyDescent="0.4">
      <c r="A91" s="271"/>
      <c r="B91" s="272"/>
      <c r="C91" s="273"/>
    </row>
    <row r="92" spans="1:3" ht="21" customHeight="1" x14ac:dyDescent="0.4">
      <c r="A92" s="274"/>
      <c r="B92" s="275"/>
      <c r="C92" s="276"/>
    </row>
    <row r="93" spans="1:3" ht="21" customHeight="1" x14ac:dyDescent="0.4">
      <c r="A93" s="274"/>
      <c r="B93" s="275"/>
      <c r="C93" s="276"/>
    </row>
    <row r="94" spans="1:3" ht="21" customHeight="1" x14ac:dyDescent="0.4">
      <c r="A94" s="274"/>
      <c r="B94" s="275"/>
      <c r="C94" s="277"/>
    </row>
    <row r="95" spans="1:3" ht="21" customHeight="1" x14ac:dyDescent="0.4">
      <c r="A95" s="274"/>
      <c r="B95" s="275"/>
      <c r="C95" s="277"/>
    </row>
    <row r="96" spans="1:3" ht="21" customHeight="1" x14ac:dyDescent="0.4">
      <c r="A96" s="274"/>
      <c r="B96" s="275"/>
      <c r="C96" s="277"/>
    </row>
    <row r="97" spans="1:3" ht="21" customHeight="1" x14ac:dyDescent="0.4">
      <c r="A97" s="278"/>
      <c r="B97" s="279"/>
      <c r="C97" s="280"/>
    </row>
    <row r="98" spans="1:3" ht="21" customHeight="1" x14ac:dyDescent="0.4">
      <c r="A98" s="132" t="s">
        <v>33</v>
      </c>
      <c r="B98" s="133">
        <f>SUM(B91:B97)</f>
        <v>0</v>
      </c>
      <c r="C98" s="134"/>
    </row>
    <row r="99" spans="1:3" ht="16.5" customHeight="1" x14ac:dyDescent="0.4"/>
    <row r="100" spans="1:3" s="127" customFormat="1" ht="33" customHeight="1" x14ac:dyDescent="0.15">
      <c r="A100" s="958" t="str">
        <f>'01月カード利用明細表'!A100</f>
        <v>〇〇カード９</v>
      </c>
      <c r="B100" s="957" t="str">
        <f>'01月カード利用明細表'!B100</f>
        <v>引落口座：〇〇銀行</v>
      </c>
      <c r="C100" s="955"/>
    </row>
    <row r="101" spans="1:3" s="127" customFormat="1" ht="18" customHeight="1" x14ac:dyDescent="0.15">
      <c r="A101" s="925" t="str">
        <f>'01月カード利用明細表'!A101</f>
        <v>前々月１６日～前月１５日までの使用分 　　今月10日支払</v>
      </c>
      <c r="B101" s="956"/>
      <c r="C101" s="956"/>
    </row>
    <row r="102" spans="1:3" s="131" customFormat="1" ht="21" customHeight="1" x14ac:dyDescent="0.4">
      <c r="A102" s="128" t="s">
        <v>30</v>
      </c>
      <c r="B102" s="129" t="s">
        <v>31</v>
      </c>
      <c r="C102" s="130" t="s">
        <v>32</v>
      </c>
    </row>
    <row r="103" spans="1:3" ht="21" customHeight="1" x14ac:dyDescent="0.4">
      <c r="A103" s="271"/>
      <c r="B103" s="272"/>
      <c r="C103" s="273"/>
    </row>
    <row r="104" spans="1:3" ht="21" customHeight="1" x14ac:dyDescent="0.4">
      <c r="A104" s="274"/>
      <c r="B104" s="275"/>
      <c r="C104" s="276"/>
    </row>
    <row r="105" spans="1:3" ht="21" customHeight="1" x14ac:dyDescent="0.4">
      <c r="A105" s="274"/>
      <c r="B105" s="275"/>
      <c r="C105" s="276"/>
    </row>
    <row r="106" spans="1:3" ht="21" customHeight="1" x14ac:dyDescent="0.4">
      <c r="A106" s="274"/>
      <c r="B106" s="275"/>
      <c r="C106" s="277"/>
    </row>
    <row r="107" spans="1:3" ht="21" customHeight="1" x14ac:dyDescent="0.4">
      <c r="A107" s="274"/>
      <c r="B107" s="275"/>
      <c r="C107" s="277"/>
    </row>
    <row r="108" spans="1:3" ht="21" customHeight="1" x14ac:dyDescent="0.4">
      <c r="A108" s="274"/>
      <c r="B108" s="275"/>
      <c r="C108" s="277"/>
    </row>
    <row r="109" spans="1:3" ht="21" customHeight="1" x14ac:dyDescent="0.4">
      <c r="A109" s="278"/>
      <c r="B109" s="279"/>
      <c r="C109" s="280"/>
    </row>
    <row r="110" spans="1:3" ht="21" customHeight="1" x14ac:dyDescent="0.4">
      <c r="A110" s="132" t="s">
        <v>33</v>
      </c>
      <c r="B110" s="133">
        <f>SUM(B103:B109)</f>
        <v>0</v>
      </c>
      <c r="C110" s="134"/>
    </row>
    <row r="111" spans="1:3" ht="16.5" customHeight="1" x14ac:dyDescent="0.4"/>
    <row r="112" spans="1:3" s="127" customFormat="1" ht="33" customHeight="1" x14ac:dyDescent="0.15">
      <c r="A112" s="958" t="str">
        <f>'01月カード利用明細表'!A112</f>
        <v>〇〇カード１０</v>
      </c>
      <c r="B112" s="957" t="str">
        <f>'01月カード利用明細表'!B112</f>
        <v>引落口座：〇〇銀行</v>
      </c>
      <c r="C112" s="955"/>
    </row>
    <row r="113" spans="1:3" s="127" customFormat="1" ht="18" customHeight="1" x14ac:dyDescent="0.15">
      <c r="A113" s="925" t="str">
        <f>'01月カード利用明細表'!A113</f>
        <v>前々月１６日～前月１５日までの使用分 　　今月10日支払</v>
      </c>
      <c r="B113" s="956"/>
      <c r="C113" s="956"/>
    </row>
    <row r="114" spans="1:3" s="131" customFormat="1" ht="21" customHeight="1" x14ac:dyDescent="0.4">
      <c r="A114" s="128" t="s">
        <v>30</v>
      </c>
      <c r="B114" s="129" t="s">
        <v>31</v>
      </c>
      <c r="C114" s="130" t="s">
        <v>32</v>
      </c>
    </row>
    <row r="115" spans="1:3" ht="21" customHeight="1" x14ac:dyDescent="0.4">
      <c r="A115" s="271"/>
      <c r="B115" s="272"/>
      <c r="C115" s="273"/>
    </row>
    <row r="116" spans="1:3" ht="21" customHeight="1" x14ac:dyDescent="0.4">
      <c r="A116" s="274"/>
      <c r="B116" s="275"/>
      <c r="C116" s="276"/>
    </row>
    <row r="117" spans="1:3" ht="21" customHeight="1" x14ac:dyDescent="0.4">
      <c r="A117" s="274"/>
      <c r="B117" s="275"/>
      <c r="C117" s="276"/>
    </row>
    <row r="118" spans="1:3" ht="21" customHeight="1" x14ac:dyDescent="0.4">
      <c r="A118" s="274"/>
      <c r="B118" s="275"/>
      <c r="C118" s="277"/>
    </row>
    <row r="119" spans="1:3" ht="21" customHeight="1" x14ac:dyDescent="0.4">
      <c r="A119" s="274"/>
      <c r="B119" s="275"/>
      <c r="C119" s="277"/>
    </row>
    <row r="120" spans="1:3" ht="21" customHeight="1" x14ac:dyDescent="0.4">
      <c r="A120" s="274"/>
      <c r="B120" s="275"/>
      <c r="C120" s="277"/>
    </row>
    <row r="121" spans="1:3" ht="21" customHeight="1" x14ac:dyDescent="0.4">
      <c r="A121" s="278"/>
      <c r="B121" s="279"/>
      <c r="C121" s="280"/>
    </row>
    <row r="122" spans="1:3" ht="21" customHeight="1" x14ac:dyDescent="0.4">
      <c r="A122" s="132" t="s">
        <v>33</v>
      </c>
      <c r="B122" s="133">
        <f>SUM(B115:B121)</f>
        <v>0</v>
      </c>
      <c r="C122" s="134"/>
    </row>
    <row r="123" spans="1:3" ht="16.5" customHeight="1" x14ac:dyDescent="0.4"/>
    <row r="124" spans="1:3" ht="16.5" customHeight="1" x14ac:dyDescent="0.4"/>
    <row r="125" spans="1:3" ht="27" customHeight="1" x14ac:dyDescent="0.4">
      <c r="A125" s="137" t="s">
        <v>34</v>
      </c>
      <c r="B125" s="138">
        <f>B14+B26+B38+B50+B62+B74+B86+B98+B110+B122</f>
        <v>0</v>
      </c>
    </row>
    <row r="126" spans="1:3" ht="16.5" customHeight="1" x14ac:dyDescent="0.4"/>
  </sheetData>
  <sheetProtection sheet="1" objects="1" scenarios="1"/>
  <mergeCells count="3">
    <mergeCell ref="A1:C1"/>
    <mergeCell ref="A2:C2"/>
    <mergeCell ref="B3:C3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DEA0-513E-4675-A458-19916C07EBCE}">
  <sheetPr codeName="Sheet8">
    <tabColor rgb="FFFFC000"/>
  </sheetPr>
  <dimension ref="A1:Y38"/>
  <sheetViews>
    <sheetView workbookViewId="0">
      <pane xSplit="2" ySplit="4" topLeftCell="C5" activePane="bottomRight" state="frozen"/>
      <selection activeCell="C18" sqref="C18"/>
      <selection pane="topRight" activeCell="C18" sqref="C18"/>
      <selection pane="bottomLeft" activeCell="C18" sqref="C18"/>
      <selection pane="bottomRight" sqref="A1:G1"/>
    </sheetView>
  </sheetViews>
  <sheetFormatPr defaultRowHeight="18.75" x14ac:dyDescent="0.4"/>
  <cols>
    <col min="1" max="1" width="6.625" style="163" customWidth="1"/>
    <col min="2" max="2" width="6" style="163" bestFit="1" customWidth="1"/>
    <col min="3" max="3" width="58.125" style="11" customWidth="1"/>
    <col min="4" max="4" width="12.125" style="17" customWidth="1"/>
    <col min="5" max="5" width="58.125" style="10" customWidth="1"/>
    <col min="6" max="6" width="12.125" style="11" bestFit="1" customWidth="1"/>
    <col min="7" max="7" width="16.125" style="11" customWidth="1"/>
    <col min="8" max="8" width="13.75" style="14" customWidth="1"/>
    <col min="9" max="9" width="14.25" style="15" bestFit="1" customWidth="1"/>
    <col min="10" max="10" width="10.875" style="16" bestFit="1" customWidth="1"/>
    <col min="11" max="11" width="9" style="11"/>
    <col min="12" max="12" width="10.25" style="17" bestFit="1" customWidth="1"/>
    <col min="13" max="13" width="14.5" style="18" customWidth="1"/>
    <col min="14" max="14" width="10.625" style="19" bestFit="1" customWidth="1"/>
    <col min="15" max="15" width="9.125" style="20" bestFit="1" customWidth="1"/>
    <col min="16" max="16" width="9" style="21"/>
    <col min="17" max="17" width="16.5" style="18" customWidth="1"/>
    <col min="18" max="18" width="11.375" style="20" bestFit="1" customWidth="1"/>
    <col min="19" max="19" width="12.125" style="22" customWidth="1"/>
    <col min="20" max="20" width="12.625" style="23" customWidth="1"/>
    <col min="21" max="21" width="10.5" style="24" bestFit="1" customWidth="1"/>
    <col min="22" max="22" width="9.125" style="25" bestFit="1" customWidth="1"/>
    <col min="23" max="23" width="5.125" style="123" customWidth="1"/>
    <col min="24" max="24" width="10" style="17" customWidth="1"/>
    <col min="25" max="25" width="12.25" style="17" customWidth="1"/>
    <col min="26" max="26" width="12.25" style="11" customWidth="1"/>
    <col min="27" max="16384" width="9" style="11"/>
  </cols>
  <sheetData>
    <row r="1" spans="1:23" ht="63" customHeight="1" x14ac:dyDescent="0.4">
      <c r="A1" s="1311" t="s">
        <v>194</v>
      </c>
      <c r="B1" s="1311"/>
      <c r="C1" s="1311"/>
      <c r="D1" s="1311"/>
      <c r="E1" s="1311"/>
      <c r="F1" s="1311"/>
      <c r="G1" s="1311"/>
      <c r="W1" s="31"/>
    </row>
    <row r="2" spans="1:23" ht="19.5" thickBot="1" x14ac:dyDescent="0.45">
      <c r="A2" s="9" t="s">
        <v>5</v>
      </c>
      <c r="B2" s="10"/>
      <c r="D2" s="11"/>
      <c r="E2" s="12" t="s">
        <v>6</v>
      </c>
      <c r="F2" s="13" t="s">
        <v>7</v>
      </c>
      <c r="G2" s="139">
        <f ca="1">NOW()</f>
        <v>44276.03388865741</v>
      </c>
      <c r="W2" s="17"/>
    </row>
    <row r="3" spans="1:23" ht="26.25" customHeight="1" thickBot="1" x14ac:dyDescent="0.45">
      <c r="A3" s="1312" t="s">
        <v>35</v>
      </c>
      <c r="B3" s="1314" t="s">
        <v>36</v>
      </c>
      <c r="C3" s="140" t="s">
        <v>170</v>
      </c>
      <c r="D3" s="141" t="s">
        <v>190</v>
      </c>
      <c r="E3" s="1316" t="s">
        <v>171</v>
      </c>
      <c r="F3" s="1318" t="s">
        <v>173</v>
      </c>
      <c r="G3" s="1322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 x14ac:dyDescent="0.45">
      <c r="A4" s="1313"/>
      <c r="B4" s="1315"/>
      <c r="C4" s="142" t="s">
        <v>39</v>
      </c>
      <c r="D4" s="1062">
        <f>'01月現金入出金表'!G37</f>
        <v>0</v>
      </c>
      <c r="E4" s="1317"/>
      <c r="F4" s="1319"/>
      <c r="G4" s="1323"/>
      <c r="H4" s="49"/>
      <c r="I4" s="50"/>
      <c r="J4" s="51"/>
      <c r="L4" s="52"/>
      <c r="M4" s="49"/>
      <c r="N4" s="53"/>
      <c r="O4" s="54"/>
      <c r="P4" s="55"/>
      <c r="W4" s="17"/>
    </row>
    <row r="5" spans="1:23" x14ac:dyDescent="0.4">
      <c r="A5" s="143">
        <v>44228</v>
      </c>
      <c r="B5" s="1063" t="s">
        <v>40</v>
      </c>
      <c r="C5" s="1068"/>
      <c r="D5" s="1071"/>
      <c r="E5" s="1068"/>
      <c r="F5" s="1074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x14ac:dyDescent="0.4">
      <c r="A6" s="146">
        <v>44229</v>
      </c>
      <c r="B6" s="1063" t="s">
        <v>41</v>
      </c>
      <c r="C6" s="1069"/>
      <c r="D6" s="1072"/>
      <c r="E6" s="1069"/>
      <c r="F6" s="1075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x14ac:dyDescent="0.4">
      <c r="A7" s="146">
        <v>44230</v>
      </c>
      <c r="B7" s="1063" t="s">
        <v>42</v>
      </c>
      <c r="C7" s="1069"/>
      <c r="D7" s="1072"/>
      <c r="E7" s="1069"/>
      <c r="F7" s="1075"/>
      <c r="G7" s="145">
        <f t="shared" ref="G7:G32" si="0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x14ac:dyDescent="0.4">
      <c r="A8" s="146">
        <v>44231</v>
      </c>
      <c r="B8" s="1063" t="s">
        <v>43</v>
      </c>
      <c r="C8" s="1069"/>
      <c r="D8" s="1072"/>
      <c r="E8" s="1069"/>
      <c r="F8" s="1075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x14ac:dyDescent="0.4">
      <c r="A9" s="146">
        <v>44232</v>
      </c>
      <c r="B9" s="1063" t="s">
        <v>44</v>
      </c>
      <c r="C9" s="1069"/>
      <c r="D9" s="1072"/>
      <c r="E9" s="1069"/>
      <c r="F9" s="1075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x14ac:dyDescent="0.4">
      <c r="A10" s="147">
        <v>44233</v>
      </c>
      <c r="B10" s="1064" t="s">
        <v>45</v>
      </c>
      <c r="C10" s="1069"/>
      <c r="D10" s="1072"/>
      <c r="E10" s="1069"/>
      <c r="F10" s="1075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x14ac:dyDescent="0.4">
      <c r="A11" s="149">
        <v>44234</v>
      </c>
      <c r="B11" s="1065" t="s">
        <v>46</v>
      </c>
      <c r="C11" s="1069"/>
      <c r="D11" s="1072"/>
      <c r="E11" s="1069"/>
      <c r="F11" s="1075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x14ac:dyDescent="0.4">
      <c r="A12" s="146">
        <v>44235</v>
      </c>
      <c r="B12" s="1063" t="s">
        <v>47</v>
      </c>
      <c r="C12" s="1069"/>
      <c r="D12" s="1072"/>
      <c r="E12" s="1069"/>
      <c r="F12" s="1075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x14ac:dyDescent="0.4">
      <c r="A13" s="146">
        <v>44236</v>
      </c>
      <c r="B13" s="1063" t="s">
        <v>41</v>
      </c>
      <c r="C13" s="1069"/>
      <c r="D13" s="1072"/>
      <c r="E13" s="1069"/>
      <c r="F13" s="1075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x14ac:dyDescent="0.4">
      <c r="A14" s="146">
        <v>44237</v>
      </c>
      <c r="B14" s="1063" t="s">
        <v>42</v>
      </c>
      <c r="C14" s="1069"/>
      <c r="D14" s="1072"/>
      <c r="E14" s="1069"/>
      <c r="F14" s="1075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x14ac:dyDescent="0.4">
      <c r="A15" s="149">
        <v>44238</v>
      </c>
      <c r="B15" s="1065" t="s">
        <v>43</v>
      </c>
      <c r="C15" s="1069" t="s">
        <v>200</v>
      </c>
      <c r="D15" s="1072"/>
      <c r="E15" s="1069"/>
      <c r="F15" s="1075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x14ac:dyDescent="0.4">
      <c r="A16" s="146">
        <v>44239</v>
      </c>
      <c r="B16" s="1063" t="s">
        <v>44</v>
      </c>
      <c r="C16" s="1069"/>
      <c r="D16" s="1072"/>
      <c r="E16" s="1069"/>
      <c r="F16" s="1075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x14ac:dyDescent="0.4">
      <c r="A17" s="147">
        <v>44240</v>
      </c>
      <c r="B17" s="1064" t="s">
        <v>45</v>
      </c>
      <c r="C17" s="1069"/>
      <c r="D17" s="1072"/>
      <c r="E17" s="1069"/>
      <c r="F17" s="1075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x14ac:dyDescent="0.4">
      <c r="A18" s="149">
        <v>44241</v>
      </c>
      <c r="B18" s="1065" t="s">
        <v>46</v>
      </c>
      <c r="C18" s="1069"/>
      <c r="D18" s="1072"/>
      <c r="E18" s="1069"/>
      <c r="F18" s="1075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x14ac:dyDescent="0.4">
      <c r="A19" s="146">
        <v>44242</v>
      </c>
      <c r="B19" s="1063" t="s">
        <v>47</v>
      </c>
      <c r="C19" s="1069"/>
      <c r="D19" s="1072"/>
      <c r="E19" s="1069"/>
      <c r="F19" s="1075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x14ac:dyDescent="0.4">
      <c r="A20" s="146">
        <v>44243</v>
      </c>
      <c r="B20" s="1063" t="s">
        <v>41</v>
      </c>
      <c r="C20" s="1069"/>
      <c r="D20" s="1072"/>
      <c r="E20" s="1069"/>
      <c r="F20" s="1075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x14ac:dyDescent="0.4">
      <c r="A21" s="146">
        <v>44244</v>
      </c>
      <c r="B21" s="1063" t="s">
        <v>42</v>
      </c>
      <c r="C21" s="1069"/>
      <c r="D21" s="1072"/>
      <c r="E21" s="1069"/>
      <c r="F21" s="1075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x14ac:dyDescent="0.4">
      <c r="A22" s="146">
        <v>44245</v>
      </c>
      <c r="B22" s="1063" t="s">
        <v>43</v>
      </c>
      <c r="C22" s="1069"/>
      <c r="D22" s="1072"/>
      <c r="E22" s="1069"/>
      <c r="F22" s="1075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x14ac:dyDescent="0.4">
      <c r="A23" s="146">
        <v>44246</v>
      </c>
      <c r="B23" s="1063" t="s">
        <v>44</v>
      </c>
      <c r="C23" s="1069"/>
      <c r="D23" s="1072"/>
      <c r="E23" s="1069"/>
      <c r="F23" s="1075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x14ac:dyDescent="0.4">
      <c r="A24" s="147">
        <v>44247</v>
      </c>
      <c r="B24" s="1064" t="s">
        <v>45</v>
      </c>
      <c r="C24" s="1069"/>
      <c r="D24" s="1072"/>
      <c r="E24" s="1069"/>
      <c r="F24" s="1075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x14ac:dyDescent="0.4">
      <c r="A25" s="149">
        <v>44248</v>
      </c>
      <c r="B25" s="1065" t="s">
        <v>46</v>
      </c>
      <c r="C25" s="1069"/>
      <c r="D25" s="1072"/>
      <c r="E25" s="1069"/>
      <c r="F25" s="1075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x14ac:dyDescent="0.4">
      <c r="A26" s="146">
        <v>44249</v>
      </c>
      <c r="B26" s="1063" t="s">
        <v>47</v>
      </c>
      <c r="C26" s="1069"/>
      <c r="D26" s="1072"/>
      <c r="E26" s="1069"/>
      <c r="F26" s="1075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x14ac:dyDescent="0.4">
      <c r="A27" s="149">
        <v>44250</v>
      </c>
      <c r="B27" s="1065" t="s">
        <v>41</v>
      </c>
      <c r="C27" s="1069" t="s">
        <v>201</v>
      </c>
      <c r="D27" s="1072"/>
      <c r="E27" s="1069"/>
      <c r="F27" s="1075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x14ac:dyDescent="0.4">
      <c r="A28" s="146">
        <v>44251</v>
      </c>
      <c r="B28" s="1063" t="s">
        <v>42</v>
      </c>
      <c r="C28" s="1069"/>
      <c r="D28" s="1072"/>
      <c r="E28" s="1069"/>
      <c r="F28" s="1075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x14ac:dyDescent="0.4">
      <c r="A29" s="146">
        <v>44252</v>
      </c>
      <c r="B29" s="1063" t="s">
        <v>43</v>
      </c>
      <c r="C29" s="1069"/>
      <c r="D29" s="1072"/>
      <c r="E29" s="1069"/>
      <c r="F29" s="1075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x14ac:dyDescent="0.4">
      <c r="A30" s="146">
        <v>44253</v>
      </c>
      <c r="B30" s="1063" t="s">
        <v>44</v>
      </c>
      <c r="C30" s="1069"/>
      <c r="D30" s="1072"/>
      <c r="E30" s="1069"/>
      <c r="F30" s="1075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x14ac:dyDescent="0.4">
      <c r="A31" s="147">
        <v>44254</v>
      </c>
      <c r="B31" s="1064" t="s">
        <v>45</v>
      </c>
      <c r="C31" s="1069"/>
      <c r="D31" s="1072"/>
      <c r="E31" s="1069"/>
      <c r="F31" s="1075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x14ac:dyDescent="0.4">
      <c r="A32" s="149">
        <v>44255</v>
      </c>
      <c r="B32" s="1065" t="s">
        <v>46</v>
      </c>
      <c r="C32" s="1069"/>
      <c r="D32" s="1072"/>
      <c r="E32" s="1069"/>
      <c r="F32" s="1075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5" x14ac:dyDescent="0.4">
      <c r="A33" s="146"/>
      <c r="B33" s="1066"/>
      <c r="C33" s="1069"/>
      <c r="D33" s="1072"/>
      <c r="E33" s="1069"/>
      <c r="F33" s="1075"/>
      <c r="G33" s="151"/>
      <c r="H33" s="49"/>
      <c r="I33" s="50"/>
      <c r="J33" s="51"/>
      <c r="L33" s="52"/>
      <c r="M33" s="49"/>
      <c r="N33" s="53"/>
      <c r="O33" s="54"/>
      <c r="P33" s="55"/>
      <c r="W33" s="17"/>
    </row>
    <row r="34" spans="1:25" x14ac:dyDescent="0.4">
      <c r="A34" s="146"/>
      <c r="B34" s="1066"/>
      <c r="C34" s="1069"/>
      <c r="D34" s="1072"/>
      <c r="E34" s="1069"/>
      <c r="F34" s="1075"/>
      <c r="G34" s="151"/>
      <c r="H34" s="49"/>
      <c r="I34" s="50"/>
      <c r="J34" s="51"/>
      <c r="L34" s="52"/>
      <c r="M34" s="49"/>
      <c r="N34" s="53"/>
      <c r="O34" s="54"/>
      <c r="P34" s="55"/>
      <c r="W34" s="17"/>
    </row>
    <row r="35" spans="1:25" ht="19.5" thickBot="1" x14ac:dyDescent="0.45">
      <c r="A35" s="152"/>
      <c r="B35" s="1067"/>
      <c r="C35" s="1070"/>
      <c r="D35" s="1073"/>
      <c r="E35" s="1070"/>
      <c r="F35" s="1076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5" ht="19.5" thickBot="1" x14ac:dyDescent="0.45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 x14ac:dyDescent="0.45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1:25" ht="22.5" customHeight="1" thickBot="1" x14ac:dyDescent="0.45">
      <c r="E38" s="120"/>
      <c r="F38" s="118"/>
      <c r="G38" s="286" t="s">
        <v>89</v>
      </c>
      <c r="H38" s="49"/>
      <c r="I38" s="50"/>
      <c r="J38" s="51"/>
      <c r="L38" s="52"/>
      <c r="M38" s="49"/>
      <c r="N38" s="53"/>
      <c r="O38" s="54"/>
      <c r="P38" s="55"/>
      <c r="W38" s="17"/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380EC-2C10-4BA4-A7E7-0F044E1B12C4}">
  <sheetPr codeName="Sheet9">
    <tabColor rgb="FFFFCCFF"/>
    <pageSetUpPr fitToPage="1"/>
  </sheetPr>
  <dimension ref="A1:Z61"/>
  <sheetViews>
    <sheetView zoomScaleNormal="100" workbookViewId="0">
      <pane ySplit="3" topLeftCell="A4" activePane="bottomLeft" state="frozen"/>
      <selection activeCell="A12" sqref="A12:B12"/>
      <selection pane="bottomLeft" sqref="A1:G1"/>
    </sheetView>
  </sheetViews>
  <sheetFormatPr defaultRowHeight="13.5" x14ac:dyDescent="0.4"/>
  <cols>
    <col min="1" max="1" width="39.625" style="1" customWidth="1"/>
    <col min="2" max="2" width="15.625" style="2" customWidth="1"/>
    <col min="3" max="4" width="15.625" style="8" customWidth="1"/>
    <col min="5" max="5" width="15.625" style="4" customWidth="1"/>
    <col min="6" max="6" width="15.625" style="5" customWidth="1"/>
    <col min="7" max="7" width="16.125" style="1" customWidth="1"/>
    <col min="8" max="8" width="18.5" style="1" customWidth="1"/>
    <col min="9" max="16384" width="9" style="1"/>
  </cols>
  <sheetData>
    <row r="1" spans="1:26" ht="38.25" customHeight="1" x14ac:dyDescent="0.4">
      <c r="A1" s="1294" t="s">
        <v>48</v>
      </c>
      <c r="B1" s="1294"/>
      <c r="C1" s="1294"/>
      <c r="D1" s="1294"/>
      <c r="E1" s="1294"/>
      <c r="F1" s="1294"/>
      <c r="G1" s="1294"/>
    </row>
    <row r="2" spans="1:26" ht="21" customHeight="1" x14ac:dyDescent="0.4">
      <c r="A2" s="1295" t="s">
        <v>2</v>
      </c>
      <c r="B2" s="1295"/>
      <c r="C2" s="1295"/>
      <c r="D2" s="1295"/>
      <c r="E2" s="1295"/>
      <c r="F2" s="1295"/>
      <c r="G2" s="1295"/>
      <c r="H2" s="3"/>
    </row>
    <row r="3" spans="1:26" ht="18" customHeight="1" x14ac:dyDescent="0.15">
      <c r="A3" s="9" t="s">
        <v>49</v>
      </c>
      <c r="B3" s="218"/>
      <c r="C3" s="218"/>
      <c r="D3" s="218"/>
      <c r="E3" s="1"/>
      <c r="F3" s="13" t="s">
        <v>7</v>
      </c>
      <c r="G3" s="167">
        <f ca="1">NOW()</f>
        <v>44276.03388865741</v>
      </c>
      <c r="H3" s="3"/>
    </row>
    <row r="4" spans="1:26" ht="36.75" customHeight="1" x14ac:dyDescent="0.4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 x14ac:dyDescent="0.2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26" s="7" customFormat="1" ht="42" customHeight="1" thickBot="1" x14ac:dyDescent="0.45">
      <c r="A6" s="1297" t="s">
        <v>187</v>
      </c>
      <c r="B6" s="1298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26" ht="33" customHeight="1" x14ac:dyDescent="0.4">
      <c r="A7" s="933" t="str">
        <f>'02月統合家計簿'!A7</f>
        <v>○○銀行　１</v>
      </c>
      <c r="B7" s="1054"/>
      <c r="C7" s="349">
        <f>'02月統合家計簿'!G7</f>
        <v>0</v>
      </c>
      <c r="D7" s="169">
        <f>'03月銀行口座入出金表'!C5+'03月銀行口座入出金表'!C6+'03月銀行口座入出金表'!C7+'03月銀行口座入出金表'!C8+'03月銀行口座入出金表'!C9</f>
        <v>0</v>
      </c>
      <c r="E7" s="164">
        <f>'03月銀行口座入出金表'!F5+'03月銀行口座入出金表'!F6+'03月銀行口座入出金表'!F7+'03月銀行口座入出金表'!F8+'03月銀行口座入出金表'!F9</f>
        <v>0</v>
      </c>
      <c r="F7" s="165">
        <f>'03月銀行口座入出金表'!I5+'03月銀行口座入出金表'!I6+'03月銀行口座入出金表'!I7+'03月銀行口座入出金表'!I8+'03月銀行口座入出金表'!I9</f>
        <v>0</v>
      </c>
      <c r="G7" s="171">
        <f t="shared" ref="G7:G16" si="0">C7-D7+E7-F7</f>
        <v>0</v>
      </c>
    </row>
    <row r="8" spans="1:26" ht="33" customHeight="1" x14ac:dyDescent="0.4">
      <c r="A8" s="934" t="str">
        <f>'02月統合家計簿'!A8</f>
        <v>○○銀行　２</v>
      </c>
      <c r="B8" s="1053"/>
      <c r="C8" s="350">
        <f>'02月統合家計簿'!G8</f>
        <v>0</v>
      </c>
      <c r="D8" s="922">
        <f>'03月銀行口座入出金表'!C10+'03月銀行口座入出金表'!C11+'03月銀行口座入出金表'!C12+'03月銀行口座入出金表'!C13+'03月銀行口座入出金表'!C14</f>
        <v>0</v>
      </c>
      <c r="E8" s="173">
        <f>'03月銀行口座入出金表'!F10+'03月銀行口座入出金表'!F11+'03月銀行口座入出金表'!F12+'03月銀行口座入出金表'!F13+'03月銀行口座入出金表'!F14</f>
        <v>0</v>
      </c>
      <c r="F8" s="174">
        <f>'03月銀行口座入出金表'!I10+'03月銀行口座入出金表'!I11+'03月銀行口座入出金表'!I12+'03月銀行口座入出金表'!I13+'03月銀行口座入出金表'!I14</f>
        <v>0</v>
      </c>
      <c r="G8" s="171">
        <f t="shared" si="0"/>
        <v>0</v>
      </c>
    </row>
    <row r="9" spans="1:26" ht="33" customHeight="1" x14ac:dyDescent="0.4">
      <c r="A9" s="934" t="str">
        <f>'02月統合家計簿'!A9</f>
        <v>○○銀行　３</v>
      </c>
      <c r="B9" s="1053"/>
      <c r="C9" s="350">
        <f>'02月統合家計簿'!G9</f>
        <v>0</v>
      </c>
      <c r="D9" s="922">
        <f>'03月銀行口座入出金表'!C15+'03月銀行口座入出金表'!C16+'03月銀行口座入出金表'!C17+'03月銀行口座入出金表'!C18+'03月銀行口座入出金表'!C19</f>
        <v>0</v>
      </c>
      <c r="E9" s="173">
        <f>'03月銀行口座入出金表'!F15+'03月銀行口座入出金表'!F16+'03月銀行口座入出金表'!F17+'03月銀行口座入出金表'!F18+'03月銀行口座入出金表'!F19</f>
        <v>0</v>
      </c>
      <c r="F9" s="174">
        <f>'03月銀行口座入出金表'!I15+'03月銀行口座入出金表'!I16+'03月銀行口座入出金表'!I17+'03月銀行口座入出金表'!I18+'03月銀行口座入出金表'!I19</f>
        <v>0</v>
      </c>
      <c r="G9" s="171">
        <f t="shared" si="0"/>
        <v>0</v>
      </c>
    </row>
    <row r="10" spans="1:26" ht="33" customHeight="1" x14ac:dyDescent="0.4">
      <c r="A10" s="934" t="str">
        <f>'02月統合家計簿'!A10</f>
        <v>○○銀行　４</v>
      </c>
      <c r="B10" s="1051"/>
      <c r="C10" s="350">
        <f>'02月統合家計簿'!G10</f>
        <v>0</v>
      </c>
      <c r="D10" s="922">
        <f>'03月銀行口座入出金表'!C20+'03月銀行口座入出金表'!C21+'03月銀行口座入出金表'!C22+'03月銀行口座入出金表'!C23+'03月銀行口座入出金表'!C24</f>
        <v>0</v>
      </c>
      <c r="E10" s="173">
        <f>'03月銀行口座入出金表'!F20+'03月銀行口座入出金表'!F21+'03月銀行口座入出金表'!F22+'03月銀行口座入出金表'!F23+'03月銀行口座入出金表'!F24</f>
        <v>0</v>
      </c>
      <c r="F10" s="174">
        <f>'03月銀行口座入出金表'!I20+'03月銀行口座入出金表'!I21+'03月銀行口座入出金表'!I22+'03月銀行口座入出金表'!I23+'03月銀行口座入出金表'!I24</f>
        <v>0</v>
      </c>
      <c r="G10" s="171">
        <f t="shared" si="0"/>
        <v>0</v>
      </c>
    </row>
    <row r="11" spans="1:26" ht="33" customHeight="1" x14ac:dyDescent="0.4">
      <c r="A11" s="934" t="str">
        <f>'02月統合家計簿'!A11</f>
        <v>○○銀行　５</v>
      </c>
      <c r="B11" s="1051"/>
      <c r="C11" s="350">
        <f>'02月統合家計簿'!G11</f>
        <v>0</v>
      </c>
      <c r="D11" s="922">
        <f>'03月銀行口座入出金表'!C25+'03月銀行口座入出金表'!C26+'03月銀行口座入出金表'!C27+'03月銀行口座入出金表'!C28+'03月銀行口座入出金表'!C29</f>
        <v>0</v>
      </c>
      <c r="E11" s="175">
        <f>'03月銀行口座入出金表'!F25+'03月銀行口座入出金表'!F26+'03月銀行口座入出金表'!F27+'03月銀行口座入出金表'!F28+'03月銀行口座入出金表'!F29</f>
        <v>0</v>
      </c>
      <c r="F11" s="174">
        <f>'03月銀行口座入出金表'!I25+'03月銀行口座入出金表'!I26+'03月銀行口座入出金表'!I27+'03月銀行口座入出金表'!I28+'03月銀行口座入出金表'!I29</f>
        <v>0</v>
      </c>
      <c r="G11" s="171">
        <f t="shared" si="0"/>
        <v>0</v>
      </c>
    </row>
    <row r="12" spans="1:26" ht="33" customHeight="1" x14ac:dyDescent="0.4">
      <c r="A12" s="934" t="str">
        <f>'02月統合家計簿'!A12</f>
        <v>○○銀行　６</v>
      </c>
      <c r="B12" s="1051"/>
      <c r="C12" s="350">
        <f>'02月統合家計簿'!G12</f>
        <v>0</v>
      </c>
      <c r="D12" s="922">
        <f>'03月銀行口座入出金表'!C30+'03月銀行口座入出金表'!C31+'03月銀行口座入出金表'!C32+'03月銀行口座入出金表'!C33+'03月銀行口座入出金表'!C34</f>
        <v>0</v>
      </c>
      <c r="E12" s="175">
        <f>'03月銀行口座入出金表'!F30+'03月銀行口座入出金表'!F31+'03月銀行口座入出金表'!F32+'03月銀行口座入出金表'!F33+'03月銀行口座入出金表'!F34</f>
        <v>0</v>
      </c>
      <c r="F12" s="174">
        <f>'03月銀行口座入出金表'!I30+'03月銀行口座入出金表'!I31+'03月銀行口座入出金表'!I32+'03月銀行口座入出金表'!I33+'03月銀行口座入出金表'!I34</f>
        <v>0</v>
      </c>
      <c r="G12" s="171">
        <f t="shared" si="0"/>
        <v>0</v>
      </c>
    </row>
    <row r="13" spans="1:26" ht="33" customHeight="1" x14ac:dyDescent="0.4">
      <c r="A13" s="934" t="str">
        <f>'02月統合家計簿'!A13</f>
        <v>○○銀行　７</v>
      </c>
      <c r="B13" s="1051"/>
      <c r="C13" s="350">
        <f>'02月統合家計簿'!G13</f>
        <v>0</v>
      </c>
      <c r="D13" s="922">
        <f>'03月銀行口座入出金表'!C35+'03月銀行口座入出金表'!C36+'03月銀行口座入出金表'!C37+'03月銀行口座入出金表'!C38+'03月銀行口座入出金表'!C39</f>
        <v>0</v>
      </c>
      <c r="E13" s="175">
        <f>'03月銀行口座入出金表'!F35+'03月銀行口座入出金表'!F36+'03月銀行口座入出金表'!F37+'03月銀行口座入出金表'!F38+'03月銀行口座入出金表'!F39</f>
        <v>0</v>
      </c>
      <c r="F13" s="174">
        <f>'03月銀行口座入出金表'!I35+'03月銀行口座入出金表'!I36+'03月銀行口座入出金表'!I37+'03月銀行口座入出金表'!I38+'03月銀行口座入出金表'!I39</f>
        <v>0</v>
      </c>
      <c r="G13" s="171">
        <f t="shared" si="0"/>
        <v>0</v>
      </c>
    </row>
    <row r="14" spans="1:26" ht="33" customHeight="1" x14ac:dyDescent="0.4">
      <c r="A14" s="934" t="str">
        <f>'02月統合家計簿'!A14</f>
        <v>○○銀行　８</v>
      </c>
      <c r="B14" s="1051"/>
      <c r="C14" s="350">
        <f>'02月統合家計簿'!G14</f>
        <v>0</v>
      </c>
      <c r="D14" s="922">
        <f>'03月銀行口座入出金表'!C40+'03月銀行口座入出金表'!C41+'03月銀行口座入出金表'!C42+'03月銀行口座入出金表'!C43+'03月銀行口座入出金表'!C44</f>
        <v>0</v>
      </c>
      <c r="E14" s="175">
        <f>'03月銀行口座入出金表'!F40+'03月銀行口座入出金表'!F41+'03月銀行口座入出金表'!F42+'03月銀行口座入出金表'!F43+'03月銀行口座入出金表'!F44</f>
        <v>0</v>
      </c>
      <c r="F14" s="174">
        <f>'03月銀行口座入出金表'!I40+'03月銀行口座入出金表'!I41+'03月銀行口座入出金表'!I42+'03月銀行口座入出金表'!I43+'03月銀行口座入出金表'!I44</f>
        <v>0</v>
      </c>
      <c r="G14" s="171">
        <f t="shared" si="0"/>
        <v>0</v>
      </c>
    </row>
    <row r="15" spans="1:26" ht="33" customHeight="1" x14ac:dyDescent="0.4">
      <c r="A15" s="934" t="str">
        <f>'02月統合家計簿'!A15</f>
        <v>○○銀行　９</v>
      </c>
      <c r="B15" s="1051"/>
      <c r="C15" s="350">
        <f>'02月統合家計簿'!G15</f>
        <v>0</v>
      </c>
      <c r="D15" s="922">
        <f>'03月銀行口座入出金表'!C45+'03月銀行口座入出金表'!C46+'03月銀行口座入出金表'!C47+'03月銀行口座入出金表'!C48+'03月銀行口座入出金表'!C49</f>
        <v>0</v>
      </c>
      <c r="E15" s="175">
        <f>'03月銀行口座入出金表'!F45+'03月銀行口座入出金表'!F46+'03月銀行口座入出金表'!F47+'03月銀行口座入出金表'!F48+'03月銀行口座入出金表'!F49</f>
        <v>0</v>
      </c>
      <c r="F15" s="174">
        <f>'03月銀行口座入出金表'!I45+'03月銀行口座入出金表'!I46+'03月銀行口座入出金表'!I47+'03月銀行口座入出金表'!I48+'03月銀行口座入出金表'!I49</f>
        <v>0</v>
      </c>
      <c r="G15" s="171">
        <f t="shared" si="0"/>
        <v>0</v>
      </c>
    </row>
    <row r="16" spans="1:26" ht="33" customHeight="1" thickBot="1" x14ac:dyDescent="0.45">
      <c r="A16" s="934" t="str">
        <f>'02月統合家計簿'!A16</f>
        <v>○○銀行　１０</v>
      </c>
      <c r="B16" s="1052"/>
      <c r="C16" s="351">
        <f>'02月統合家計簿'!G16</f>
        <v>0</v>
      </c>
      <c r="D16" s="170">
        <f>'03月銀行口座入出金表'!C50+'03月銀行口座入出金表'!C51+'03月銀行口座入出金表'!C52+'03月銀行口座入出金表'!C53+'03月銀行口座入出金表'!C54</f>
        <v>0</v>
      </c>
      <c r="E16" s="176">
        <f>'03月銀行口座入出金表'!F50+'03月銀行口座入出金表'!F51+'03月銀行口座入出金表'!F52+'03月銀行口座入出金表'!F53+'03月銀行口座入出金表'!F54</f>
        <v>0</v>
      </c>
      <c r="F16" s="196">
        <f>'03月銀行口座入出金表'!I50+'03月銀行口座入出金表'!I51+'03月銀行口座入出金表'!I52+'03月銀行口座入出金表'!I53+'03月銀行口座入出金表'!I54</f>
        <v>0</v>
      </c>
      <c r="G16" s="172">
        <f t="shared" si="0"/>
        <v>0</v>
      </c>
    </row>
    <row r="17" spans="1:8" ht="36" customHeight="1" thickBot="1" x14ac:dyDescent="0.45">
      <c r="A17" s="1299" t="s">
        <v>64</v>
      </c>
      <c r="B17" s="1300"/>
      <c r="C17" s="177">
        <f>'02月現金入出金表'!G37</f>
        <v>0</v>
      </c>
      <c r="D17" s="178"/>
      <c r="E17" s="179">
        <f>'03月現金入出金表'!D36</f>
        <v>0</v>
      </c>
      <c r="F17" s="180">
        <f>'03月現金入出金表'!F37</f>
        <v>0</v>
      </c>
      <c r="G17" s="195">
        <f>C17+E17-F17</f>
        <v>0</v>
      </c>
    </row>
    <row r="18" spans="1:8" ht="42" customHeight="1" thickBot="1" x14ac:dyDescent="0.45">
      <c r="A18" s="1301" t="s">
        <v>1</v>
      </c>
      <c r="B18" s="1302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 x14ac:dyDescent="0.4"/>
    <row r="20" spans="1:8" ht="54" customHeight="1" x14ac:dyDescent="0.25">
      <c r="A20" s="1296" t="s">
        <v>77</v>
      </c>
      <c r="B20" s="1296"/>
      <c r="C20" s="1296"/>
      <c r="D20" s="1296"/>
      <c r="E20" s="1296"/>
      <c r="F20" s="1296"/>
      <c r="G20" s="1296"/>
      <c r="H20" s="191"/>
    </row>
    <row r="21" spans="1:8" ht="42.75" customHeight="1" thickBot="1" x14ac:dyDescent="0.3">
      <c r="A21" s="205" t="s">
        <v>70</v>
      </c>
      <c r="B21" s="203"/>
      <c r="C21" s="203"/>
      <c r="D21" s="214"/>
      <c r="E21" s="215"/>
      <c r="F21" s="216"/>
      <c r="G21" s="217"/>
    </row>
    <row r="22" spans="1:8" ht="42" customHeight="1" thickBot="1" x14ac:dyDescent="0.45">
      <c r="A22" s="1291" t="s">
        <v>67</v>
      </c>
      <c r="B22" s="1292"/>
      <c r="C22" s="1292"/>
      <c r="D22" s="1293"/>
      <c r="E22" s="199" t="s">
        <v>66</v>
      </c>
      <c r="F22" s="199" t="s">
        <v>74</v>
      </c>
      <c r="G22" s="201" t="s">
        <v>78</v>
      </c>
    </row>
    <row r="23" spans="1:8" ht="21" customHeight="1" thickBot="1" x14ac:dyDescent="0.2">
      <c r="A23" s="1303" t="s">
        <v>250</v>
      </c>
      <c r="B23" s="1304"/>
      <c r="C23" s="1304"/>
      <c r="D23" s="1304"/>
      <c r="E23" s="1304"/>
      <c r="F23" s="1305"/>
      <c r="G23" s="1275">
        <f>C18</f>
        <v>0</v>
      </c>
    </row>
    <row r="24" spans="1:8" ht="21" customHeight="1" x14ac:dyDescent="0.15">
      <c r="A24" s="894" t="str">
        <f>'02月統合家計簿'!A24</f>
        <v>年内の入金予定項目明細を記してください</v>
      </c>
      <c r="B24" s="1198"/>
      <c r="C24" s="1198"/>
      <c r="D24" s="1199"/>
      <c r="E24" s="887">
        <v>0</v>
      </c>
      <c r="F24" s="898">
        <f>E24*12</f>
        <v>0</v>
      </c>
      <c r="G24" s="224">
        <f>E24*10</f>
        <v>0</v>
      </c>
    </row>
    <row r="25" spans="1:8" ht="21" customHeight="1" x14ac:dyDescent="0.15">
      <c r="A25" s="894" t="str">
        <f>'02月統合家計簿'!A25</f>
        <v>年内の入金予定項目明細を記してください</v>
      </c>
      <c r="B25" s="894"/>
      <c r="C25" s="894"/>
      <c r="D25" s="1200"/>
      <c r="E25" s="293">
        <v>0</v>
      </c>
      <c r="F25" s="223">
        <f>D25*12</f>
        <v>0</v>
      </c>
      <c r="G25" s="225">
        <f>D25*10</f>
        <v>0</v>
      </c>
    </row>
    <row r="26" spans="1:8" ht="21" customHeight="1" x14ac:dyDescent="0.15">
      <c r="A26" s="894" t="str">
        <f>'02月統合家計簿'!A26</f>
        <v>年内の入金予定項目明細を記してください</v>
      </c>
      <c r="B26" s="894"/>
      <c r="C26" s="894"/>
      <c r="D26" s="1200"/>
      <c r="E26" s="293">
        <v>0</v>
      </c>
      <c r="F26" s="223">
        <f>D26*12</f>
        <v>0</v>
      </c>
      <c r="G26" s="225">
        <f>D26*10</f>
        <v>0</v>
      </c>
    </row>
    <row r="27" spans="1:8" ht="21" customHeight="1" x14ac:dyDescent="0.15">
      <c r="A27" s="894" t="str">
        <f>'02月統合家計簿'!A27</f>
        <v>年内の入金予定項目明細を記してください</v>
      </c>
      <c r="B27" s="894"/>
      <c r="C27" s="894"/>
      <c r="D27" s="1200"/>
      <c r="E27" s="293">
        <v>0</v>
      </c>
      <c r="F27" s="223">
        <f>D27*12</f>
        <v>0</v>
      </c>
      <c r="G27" s="225">
        <f>D27*10</f>
        <v>0</v>
      </c>
    </row>
    <row r="28" spans="1:8" ht="21" customHeight="1" x14ac:dyDescent="0.15">
      <c r="A28" s="894" t="str">
        <f>'02月統合家計簿'!A28</f>
        <v>年内の入金予定項目明細を記してください</v>
      </c>
      <c r="B28" s="894"/>
      <c r="C28" s="897"/>
      <c r="D28" s="1200"/>
      <c r="E28" s="293">
        <v>0</v>
      </c>
      <c r="F28" s="223">
        <f>D28</f>
        <v>0</v>
      </c>
      <c r="G28" s="225">
        <f>D28</f>
        <v>0</v>
      </c>
    </row>
    <row r="29" spans="1:8" ht="21" customHeight="1" x14ac:dyDescent="0.15">
      <c r="A29" s="894" t="str">
        <f>'02月統合家計簿'!A29</f>
        <v>年内の入金予定項目明細を記してください</v>
      </c>
      <c r="B29" s="894"/>
      <c r="C29" s="894"/>
      <c r="D29" s="1200"/>
      <c r="E29" s="293">
        <v>0</v>
      </c>
      <c r="F29" s="223">
        <f t="shared" ref="F29:F33" si="1">E29*12</f>
        <v>0</v>
      </c>
      <c r="G29" s="225">
        <f t="shared" ref="G29:G33" si="2">E29*10</f>
        <v>0</v>
      </c>
    </row>
    <row r="30" spans="1:8" ht="21" customHeight="1" x14ac:dyDescent="0.15">
      <c r="A30" s="894" t="str">
        <f>'02月統合家計簿'!A30</f>
        <v>年内の入金予定項目明細を記してください</v>
      </c>
      <c r="B30" s="895"/>
      <c r="C30" s="895"/>
      <c r="D30" s="1201"/>
      <c r="E30" s="293">
        <v>0</v>
      </c>
      <c r="F30" s="223">
        <f t="shared" si="1"/>
        <v>0</v>
      </c>
      <c r="G30" s="225">
        <f t="shared" si="2"/>
        <v>0</v>
      </c>
    </row>
    <row r="31" spans="1:8" ht="21" customHeight="1" x14ac:dyDescent="0.15">
      <c r="A31" s="894" t="str">
        <f>'02月統合家計簿'!A31</f>
        <v>年内の入金予定項目明細を記してください</v>
      </c>
      <c r="B31" s="895"/>
      <c r="C31" s="895"/>
      <c r="D31" s="1201"/>
      <c r="E31" s="293">
        <v>0</v>
      </c>
      <c r="F31" s="223">
        <f t="shared" si="1"/>
        <v>0</v>
      </c>
      <c r="G31" s="225">
        <f t="shared" si="2"/>
        <v>0</v>
      </c>
    </row>
    <row r="32" spans="1:8" ht="21" customHeight="1" x14ac:dyDescent="0.15">
      <c r="A32" s="894" t="str">
        <f>'02月統合家計簿'!A32</f>
        <v>年内の入金予定項目明細を記してください</v>
      </c>
      <c r="B32" s="895"/>
      <c r="C32" s="895"/>
      <c r="D32" s="1201"/>
      <c r="E32" s="293">
        <v>0</v>
      </c>
      <c r="F32" s="223">
        <f t="shared" si="1"/>
        <v>0</v>
      </c>
      <c r="G32" s="225">
        <f t="shared" si="2"/>
        <v>0</v>
      </c>
    </row>
    <row r="33" spans="1:8" ht="21" customHeight="1" thickBot="1" x14ac:dyDescent="0.2">
      <c r="A33" s="894" t="str">
        <f>'02月統合家計簿'!A33</f>
        <v>年内の入金予定項目明細を記してください</v>
      </c>
      <c r="B33" s="896"/>
      <c r="C33" s="896"/>
      <c r="D33" s="1202"/>
      <c r="E33" s="1283">
        <v>0</v>
      </c>
      <c r="F33" s="223">
        <f t="shared" si="1"/>
        <v>0</v>
      </c>
      <c r="G33" s="294">
        <f t="shared" si="2"/>
        <v>0</v>
      </c>
    </row>
    <row r="34" spans="1:8" ht="42" customHeight="1" thickBot="1" x14ac:dyDescent="0.2">
      <c r="A34" s="213"/>
      <c r="B34" s="198"/>
      <c r="C34" s="198"/>
      <c r="D34" s="202" t="s">
        <v>72</v>
      </c>
      <c r="E34" s="221">
        <f>SUM(E23:E33)</f>
        <v>0</v>
      </c>
      <c r="F34" s="221">
        <f>SUM(F23:F33)</f>
        <v>0</v>
      </c>
      <c r="G34" s="226">
        <f>SUM(G23:G33)</f>
        <v>0</v>
      </c>
    </row>
    <row r="35" spans="1:8" ht="18" customHeight="1" x14ac:dyDescent="0.4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 x14ac:dyDescent="0.3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 x14ac:dyDescent="0.2">
      <c r="A37" s="1291" t="s">
        <v>68</v>
      </c>
      <c r="B37" s="1292"/>
      <c r="C37" s="1292"/>
      <c r="D37" s="1293"/>
      <c r="E37" s="199" t="s">
        <v>66</v>
      </c>
      <c r="F37" s="199" t="s">
        <v>74</v>
      </c>
      <c r="G37" s="201" t="s">
        <v>79</v>
      </c>
      <c r="H37" s="192"/>
    </row>
    <row r="38" spans="1:8" ht="21" customHeight="1" x14ac:dyDescent="0.15">
      <c r="A38" s="291" t="str">
        <f>'02月統合家計簿'!A38</f>
        <v>年内の出金予定項目明細を記してください</v>
      </c>
      <c r="B38" s="295"/>
      <c r="C38" s="295"/>
      <c r="D38" s="295"/>
      <c r="E38" s="887">
        <v>0</v>
      </c>
      <c r="F38" s="222">
        <f>E38*12</f>
        <v>0</v>
      </c>
      <c r="G38" s="224">
        <f>E38*10</f>
        <v>0</v>
      </c>
    </row>
    <row r="39" spans="1:8" ht="21" customHeight="1" x14ac:dyDescent="0.15">
      <c r="A39" s="291" t="str">
        <f>'02月統合家計簿'!A39</f>
        <v>年内の出金予定項目明細を記してください</v>
      </c>
      <c r="B39" s="291"/>
      <c r="C39" s="291"/>
      <c r="D39" s="291"/>
      <c r="E39" s="293">
        <v>0</v>
      </c>
      <c r="F39" s="223">
        <f t="shared" ref="F39:F41" si="3">E39*12</f>
        <v>0</v>
      </c>
      <c r="G39" s="225">
        <f t="shared" ref="G39:G41" si="4">E39*10</f>
        <v>0</v>
      </c>
    </row>
    <row r="40" spans="1:8" ht="21" customHeight="1" x14ac:dyDescent="0.15">
      <c r="A40" s="291" t="str">
        <f>'02月統合家計簿'!A40</f>
        <v>年内の出金予定項目明細を記してください</v>
      </c>
      <c r="B40" s="291"/>
      <c r="C40" s="291"/>
      <c r="D40" s="291"/>
      <c r="E40" s="293">
        <v>0</v>
      </c>
      <c r="F40" s="223">
        <f>E40*12</f>
        <v>0</v>
      </c>
      <c r="G40" s="225">
        <f>E40*10</f>
        <v>0</v>
      </c>
    </row>
    <row r="41" spans="1:8" ht="21" customHeight="1" x14ac:dyDescent="0.15">
      <c r="A41" s="291" t="str">
        <f>'02月統合家計簿'!A41</f>
        <v>年内の出金予定項目明細を記してください</v>
      </c>
      <c r="B41" s="291"/>
      <c r="C41" s="291"/>
      <c r="D41" s="291"/>
      <c r="E41" s="293">
        <v>0</v>
      </c>
      <c r="F41" s="223">
        <f t="shared" si="3"/>
        <v>0</v>
      </c>
      <c r="G41" s="225">
        <f t="shared" si="4"/>
        <v>0</v>
      </c>
    </row>
    <row r="42" spans="1:8" ht="21" customHeight="1" x14ac:dyDescent="0.15">
      <c r="A42" s="291" t="str">
        <f>'02月統合家計簿'!A42</f>
        <v>年内の出金予定項目明細を記してください</v>
      </c>
      <c r="B42" s="292"/>
      <c r="C42" s="292"/>
      <c r="D42" s="292"/>
      <c r="E42" s="293">
        <v>0</v>
      </c>
      <c r="F42" s="223">
        <f>E42*12</f>
        <v>0</v>
      </c>
      <c r="G42" s="225">
        <f>E42*10</f>
        <v>0</v>
      </c>
    </row>
    <row r="43" spans="1:8" ht="21" customHeight="1" x14ac:dyDescent="0.15">
      <c r="A43" s="291" t="str">
        <f>'02月統合家計簿'!A43</f>
        <v>年内の出金予定項目明細を記してください</v>
      </c>
      <c r="B43" s="292"/>
      <c r="C43" s="292"/>
      <c r="D43" s="292"/>
      <c r="E43" s="293">
        <v>0</v>
      </c>
      <c r="F43" s="223">
        <f t="shared" ref="F43:F52" si="5">E43*12</f>
        <v>0</v>
      </c>
      <c r="G43" s="225">
        <f t="shared" ref="G43:G57" si="6">E43*10</f>
        <v>0</v>
      </c>
    </row>
    <row r="44" spans="1:8" ht="21" customHeight="1" x14ac:dyDescent="0.15">
      <c r="A44" s="291" t="str">
        <f>'02月統合家計簿'!A44</f>
        <v>年内の出金予定項目明細を記してください</v>
      </c>
      <c r="B44" s="292"/>
      <c r="C44" s="292"/>
      <c r="D44" s="292"/>
      <c r="E44" s="293">
        <v>0</v>
      </c>
      <c r="F44" s="223">
        <f t="shared" si="5"/>
        <v>0</v>
      </c>
      <c r="G44" s="225">
        <f t="shared" si="6"/>
        <v>0</v>
      </c>
    </row>
    <row r="45" spans="1:8" ht="21" customHeight="1" x14ac:dyDescent="0.15">
      <c r="A45" s="291" t="str">
        <f>'02月統合家計簿'!A45</f>
        <v>年内の出金予定項目明細を記してください</v>
      </c>
      <c r="B45" s="292"/>
      <c r="C45" s="292"/>
      <c r="D45" s="292"/>
      <c r="E45" s="293">
        <v>0</v>
      </c>
      <c r="F45" s="223">
        <f t="shared" si="5"/>
        <v>0</v>
      </c>
      <c r="G45" s="225">
        <f t="shared" si="6"/>
        <v>0</v>
      </c>
    </row>
    <row r="46" spans="1:8" ht="21" customHeight="1" x14ac:dyDescent="0.15">
      <c r="A46" s="291" t="str">
        <f>'02月統合家計簿'!A46</f>
        <v>年内の出金予定項目明細を記してください</v>
      </c>
      <c r="B46" s="292"/>
      <c r="C46" s="292"/>
      <c r="D46" s="292"/>
      <c r="E46" s="293">
        <v>0</v>
      </c>
      <c r="F46" s="223">
        <f t="shared" si="5"/>
        <v>0</v>
      </c>
      <c r="G46" s="225">
        <f t="shared" si="6"/>
        <v>0</v>
      </c>
    </row>
    <row r="47" spans="1:8" ht="21" customHeight="1" x14ac:dyDescent="0.15">
      <c r="A47" s="291" t="str">
        <f>'02月統合家計簿'!A47</f>
        <v>年内の出金予定項目明細を記してください</v>
      </c>
      <c r="B47" s="292"/>
      <c r="C47" s="292"/>
      <c r="D47" s="292"/>
      <c r="E47" s="293">
        <v>0</v>
      </c>
      <c r="F47" s="223">
        <f t="shared" si="5"/>
        <v>0</v>
      </c>
      <c r="G47" s="225">
        <f t="shared" si="6"/>
        <v>0</v>
      </c>
    </row>
    <row r="48" spans="1:8" ht="21" customHeight="1" x14ac:dyDescent="0.15">
      <c r="A48" s="291" t="str">
        <f>'02月統合家計簿'!A48</f>
        <v>年内の出金予定項目明細を記してください</v>
      </c>
      <c r="B48" s="292"/>
      <c r="C48" s="292"/>
      <c r="D48" s="292"/>
      <c r="E48" s="293">
        <v>0</v>
      </c>
      <c r="F48" s="223">
        <f t="shared" si="5"/>
        <v>0</v>
      </c>
      <c r="G48" s="225">
        <f t="shared" si="6"/>
        <v>0</v>
      </c>
    </row>
    <row r="49" spans="1:7" ht="21" customHeight="1" x14ac:dyDescent="0.15">
      <c r="A49" s="291" t="str">
        <f>'02月統合家計簿'!A49</f>
        <v>年内の出金予定項目明細を記してください</v>
      </c>
      <c r="B49" s="292"/>
      <c r="C49" s="292"/>
      <c r="D49" s="292"/>
      <c r="E49" s="293">
        <v>0</v>
      </c>
      <c r="F49" s="223">
        <f t="shared" si="5"/>
        <v>0</v>
      </c>
      <c r="G49" s="225">
        <f t="shared" si="6"/>
        <v>0</v>
      </c>
    </row>
    <row r="50" spans="1:7" ht="21" customHeight="1" x14ac:dyDescent="0.15">
      <c r="A50" s="291" t="str">
        <f>'02月統合家計簿'!A50</f>
        <v>年内の出金予定項目明細を記してください</v>
      </c>
      <c r="B50" s="292"/>
      <c r="C50" s="292"/>
      <c r="D50" s="292"/>
      <c r="E50" s="293">
        <v>0</v>
      </c>
      <c r="F50" s="223">
        <f t="shared" si="5"/>
        <v>0</v>
      </c>
      <c r="G50" s="225">
        <f t="shared" si="6"/>
        <v>0</v>
      </c>
    </row>
    <row r="51" spans="1:7" ht="21" customHeight="1" x14ac:dyDescent="0.15">
      <c r="A51" s="291" t="str">
        <f>'02月統合家計簿'!A51</f>
        <v>年内の出金予定項目明細を記してください</v>
      </c>
      <c r="B51" s="292"/>
      <c r="C51" s="292"/>
      <c r="D51" s="292"/>
      <c r="E51" s="293">
        <v>0</v>
      </c>
      <c r="F51" s="223">
        <f t="shared" si="5"/>
        <v>0</v>
      </c>
      <c r="G51" s="225">
        <f t="shared" si="6"/>
        <v>0</v>
      </c>
    </row>
    <row r="52" spans="1:7" ht="21" customHeight="1" x14ac:dyDescent="0.15">
      <c r="A52" s="291" t="str">
        <f>'02月統合家計簿'!A52</f>
        <v>年内の出金予定項目明細を記してください</v>
      </c>
      <c r="B52" s="292"/>
      <c r="C52" s="292"/>
      <c r="D52" s="292"/>
      <c r="E52" s="293">
        <v>0</v>
      </c>
      <c r="F52" s="223">
        <f t="shared" si="5"/>
        <v>0</v>
      </c>
      <c r="G52" s="225">
        <f t="shared" si="6"/>
        <v>0</v>
      </c>
    </row>
    <row r="53" spans="1:7" ht="21" customHeight="1" x14ac:dyDescent="0.15">
      <c r="A53" s="291" t="str">
        <f>'02月統合家計簿'!A53</f>
        <v>年内の出金予定項目明細を記してください</v>
      </c>
      <c r="B53" s="292"/>
      <c r="C53" s="292"/>
      <c r="D53" s="292"/>
      <c r="E53" s="293">
        <v>0</v>
      </c>
      <c r="F53" s="223">
        <f>E53*12</f>
        <v>0</v>
      </c>
      <c r="G53" s="225">
        <f t="shared" si="6"/>
        <v>0</v>
      </c>
    </row>
    <row r="54" spans="1:7" ht="21" customHeight="1" x14ac:dyDescent="0.15">
      <c r="A54" s="291" t="str">
        <f>'02月統合家計簿'!A54</f>
        <v>年内の出金予定項目明細を記してください</v>
      </c>
      <c r="B54" s="292"/>
      <c r="C54" s="292"/>
      <c r="D54" s="292"/>
      <c r="E54" s="293">
        <v>0</v>
      </c>
      <c r="F54" s="223">
        <f t="shared" ref="F54:F57" si="7">E54*12</f>
        <v>0</v>
      </c>
      <c r="G54" s="225">
        <f t="shared" si="6"/>
        <v>0</v>
      </c>
    </row>
    <row r="55" spans="1:7" ht="21" customHeight="1" x14ac:dyDescent="0.15">
      <c r="A55" s="291" t="str">
        <f>'02月統合家計簿'!A55</f>
        <v>年内の出金予定項目明細を記してください</v>
      </c>
      <c r="B55" s="292"/>
      <c r="C55" s="292"/>
      <c r="D55" s="292"/>
      <c r="E55" s="293">
        <v>0</v>
      </c>
      <c r="F55" s="223">
        <f t="shared" si="7"/>
        <v>0</v>
      </c>
      <c r="G55" s="225">
        <f t="shared" si="6"/>
        <v>0</v>
      </c>
    </row>
    <row r="56" spans="1:7" ht="21" customHeight="1" x14ac:dyDescent="0.15">
      <c r="A56" s="291" t="str">
        <f>'02月統合家計簿'!A56</f>
        <v>年内の出金予定項目明細を記してください</v>
      </c>
      <c r="B56" s="292"/>
      <c r="C56" s="292"/>
      <c r="D56" s="292"/>
      <c r="E56" s="293">
        <v>0</v>
      </c>
      <c r="F56" s="223">
        <f t="shared" si="7"/>
        <v>0</v>
      </c>
      <c r="G56" s="225">
        <f t="shared" si="6"/>
        <v>0</v>
      </c>
    </row>
    <row r="57" spans="1:7" ht="21" customHeight="1" thickBot="1" x14ac:dyDescent="0.2">
      <c r="A57" s="291" t="str">
        <f>'02月統合家計簿'!A57</f>
        <v>年内の出金予定項目明細を記してください</v>
      </c>
      <c r="B57" s="296"/>
      <c r="C57" s="296"/>
      <c r="D57" s="296"/>
      <c r="E57" s="888">
        <v>0</v>
      </c>
      <c r="F57" s="223">
        <f t="shared" si="7"/>
        <v>0</v>
      </c>
      <c r="G57" s="225">
        <f t="shared" si="6"/>
        <v>0</v>
      </c>
    </row>
    <row r="58" spans="1:7" ht="42" customHeight="1" thickBot="1" x14ac:dyDescent="0.2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 x14ac:dyDescent="0.2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 x14ac:dyDescent="0.15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 x14ac:dyDescent="0.15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17:B17"/>
    <mergeCell ref="A22:D22"/>
    <mergeCell ref="A37:D37"/>
    <mergeCell ref="A1:G1"/>
    <mergeCell ref="A2:G2"/>
    <mergeCell ref="A20:G20"/>
    <mergeCell ref="A23:F23"/>
    <mergeCell ref="A6:B6"/>
    <mergeCell ref="A18:B18"/>
  </mergeCells>
  <phoneticPr fontId="2"/>
  <pageMargins left="0.70866141732283472" right="0.36" top="0.53" bottom="0.32" header="0.31496062992125984" footer="0.19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48</vt:i4>
      </vt:variant>
    </vt:vector>
  </HeadingPairs>
  <TitlesOfParts>
    <vt:vector size="48" baseType="lpstr">
      <vt:lpstr>01月統合家計簿</vt:lpstr>
      <vt:lpstr>01月銀行口座入出金表</vt:lpstr>
      <vt:lpstr>01月カード利用明細表</vt:lpstr>
      <vt:lpstr>01月現金入出金表</vt:lpstr>
      <vt:lpstr>02月統合家計簿</vt:lpstr>
      <vt:lpstr>02月銀行口座入出金表</vt:lpstr>
      <vt:lpstr>02月カード利用明細表</vt:lpstr>
      <vt:lpstr>02月現金入出金表</vt:lpstr>
      <vt:lpstr>03月統合家計簿</vt:lpstr>
      <vt:lpstr>03月銀行口座入出金表</vt:lpstr>
      <vt:lpstr>03月カード利用明細表</vt:lpstr>
      <vt:lpstr>03月現金入出金表</vt:lpstr>
      <vt:lpstr>04月統合家計簿</vt:lpstr>
      <vt:lpstr>04月銀行口座入出金表</vt:lpstr>
      <vt:lpstr>04月カード利用明細表</vt:lpstr>
      <vt:lpstr>04月現金入出金表</vt:lpstr>
      <vt:lpstr>05月統合家計簿</vt:lpstr>
      <vt:lpstr>05月銀行口座入出金表</vt:lpstr>
      <vt:lpstr>05月カード利用明細表</vt:lpstr>
      <vt:lpstr>05月現金入出金表</vt:lpstr>
      <vt:lpstr>06月統合家計簿</vt:lpstr>
      <vt:lpstr>06月銀行口座入出金表</vt:lpstr>
      <vt:lpstr>06月カード利用明細表</vt:lpstr>
      <vt:lpstr>06月現金入出金表</vt:lpstr>
      <vt:lpstr>07月統合家計簿</vt:lpstr>
      <vt:lpstr>07月銀行口座入出金表</vt:lpstr>
      <vt:lpstr>07月カード利用明細表</vt:lpstr>
      <vt:lpstr>07月現金入出金表</vt:lpstr>
      <vt:lpstr>08月統合家計簿</vt:lpstr>
      <vt:lpstr>08月銀行口座入出金表</vt:lpstr>
      <vt:lpstr>08月カード利用明細表</vt:lpstr>
      <vt:lpstr>08月現金入出金表</vt:lpstr>
      <vt:lpstr>09月統合家計簿</vt:lpstr>
      <vt:lpstr>09月銀行口座入出金表</vt:lpstr>
      <vt:lpstr>09月カード利用明細表</vt:lpstr>
      <vt:lpstr>09月現金収支表</vt:lpstr>
      <vt:lpstr>10月統合家計簿</vt:lpstr>
      <vt:lpstr>10月銀行口座入出金表</vt:lpstr>
      <vt:lpstr>10月カード利用明細表</vt:lpstr>
      <vt:lpstr>10月現金収支表</vt:lpstr>
      <vt:lpstr>11月統合家計簿</vt:lpstr>
      <vt:lpstr>11月銀行口座入出金表</vt:lpstr>
      <vt:lpstr>11月カード利用明細表</vt:lpstr>
      <vt:lpstr>11月現金収支表</vt:lpstr>
      <vt:lpstr>12月統合家計簿</vt:lpstr>
      <vt:lpstr>12月銀行口座入出金表</vt:lpstr>
      <vt:lpstr>12月カード利用明細表</vt:lpstr>
      <vt:lpstr>12月現金収支表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日比野知恵造</dc:creator>
  <cp:lastModifiedBy>Copyright © 2021 ライフプチエ｜生活プチ百科 All Rights Reserved.</cp:lastModifiedBy>
  <cp:lastPrinted>2021-03-06T07:07:22Z</cp:lastPrinted>
  <dcterms:created xsi:type="dcterms:W3CDTF">2021-03-04T14:06:17Z</dcterms:created>
  <dcterms:modified xsi:type="dcterms:W3CDTF">2021-03-20T15:48:57Z</dcterms:modified>
</cp:coreProperties>
</file>