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67yochandesu\Desktop\18_ 家計簿-エクセルテンプレート_統合家計簿案内３_「銀行口座入出金表」20210321\17からダウンロードしたエクセルテンプレート20210320\"/>
    </mc:Choice>
  </mc:AlternateContent>
  <xr:revisionPtr revIDLastSave="0" documentId="13_ncr:1_{069F97E8-6924-4D13-BB26-0C46ECD36FD7}" xr6:coauthVersionLast="46" xr6:coauthVersionMax="46" xr10:uidLastSave="{00000000-0000-0000-0000-000000000000}"/>
  <bookViews>
    <workbookView xWindow="0" yWindow="0" windowWidth="28800" windowHeight="15600" tabRatio="648" xr2:uid="{00000000-000D-0000-FFFF-FFFF00000000}"/>
  </bookViews>
  <sheets>
    <sheet name="01月統合家計簿" sheetId="48" r:id="rId1"/>
    <sheet name="01月銀行口座入出金表" sheetId="49" r:id="rId2"/>
    <sheet name="01月カード利用明細表" sheetId="50" r:id="rId3"/>
    <sheet name="01月現金入出金表" sheetId="51" r:id="rId4"/>
    <sheet name="02月統合家計簿" sheetId="1" r:id="rId5"/>
    <sheet name="02月銀行口座入出金表" sheetId="2" r:id="rId6"/>
    <sheet name="02月カード利用明細表" sheetId="3" r:id="rId7"/>
    <sheet name="02月現金入出金表" sheetId="4" r:id="rId8"/>
    <sheet name="03月統合家計簿" sheetId="11" r:id="rId9"/>
    <sheet name="03月銀行口座入出金表" sheetId="6" r:id="rId10"/>
    <sheet name="03月カード利用明細表" sheetId="7" r:id="rId11"/>
    <sheet name="03月現金入出金表" sheetId="8" r:id="rId12"/>
    <sheet name="04月統合家計簿" sheetId="15" r:id="rId13"/>
    <sheet name="04月銀行口座入出金表" sheetId="13" r:id="rId14"/>
    <sheet name="04月カード利用明細表" sheetId="9" r:id="rId15"/>
    <sheet name="04月現金入出金表" sheetId="14" r:id="rId16"/>
    <sheet name="05月統合家計簿" sheetId="19" r:id="rId17"/>
    <sheet name="05月銀行口座入出金表" sheetId="20" r:id="rId18"/>
    <sheet name="05月カード利用明細表" sheetId="16" r:id="rId19"/>
    <sheet name="05月現金入出金表" sheetId="17" r:id="rId20"/>
    <sheet name="06月統合家計簿" sheetId="21" r:id="rId21"/>
    <sheet name="06月銀行口座入出金表" sheetId="18" r:id="rId22"/>
    <sheet name="06月カード利用明細表" sheetId="22" r:id="rId23"/>
    <sheet name="06月現金入出金表" sheetId="23" r:id="rId24"/>
    <sheet name="07月統合家計簿" sheetId="24" r:id="rId25"/>
    <sheet name="07月銀行口座入出金表" sheetId="25" r:id="rId26"/>
    <sheet name="07月カード利用明細表" sheetId="26" r:id="rId27"/>
    <sheet name="07月現金入出金表" sheetId="27" r:id="rId28"/>
    <sheet name="08月統合家計簿" sheetId="28" r:id="rId29"/>
    <sheet name="08月銀行口座入出金表" sheetId="29" r:id="rId30"/>
    <sheet name="08月カード利用明細表" sheetId="30" r:id="rId31"/>
    <sheet name="08月現金入出金表" sheetId="31" r:id="rId32"/>
    <sheet name="09月統合家計簿" sheetId="32" r:id="rId33"/>
    <sheet name="09月銀行口座入出金表" sheetId="33" r:id="rId34"/>
    <sheet name="09月カード利用明細表" sheetId="34" r:id="rId35"/>
    <sheet name="09月現金収支表" sheetId="35" r:id="rId36"/>
    <sheet name="10月統合家計簿" sheetId="36" r:id="rId37"/>
    <sheet name="10月銀行口座入出金表" sheetId="37" r:id="rId38"/>
    <sheet name="10月カード利用明細表" sheetId="38" r:id="rId39"/>
    <sheet name="10月現金収支表" sheetId="39" r:id="rId40"/>
    <sheet name="11月統合家計簿" sheetId="40" r:id="rId41"/>
    <sheet name="11月銀行口座入出金表" sheetId="41" r:id="rId42"/>
    <sheet name="11月カード利用明細表" sheetId="42" r:id="rId43"/>
    <sheet name="11月現金収支表" sheetId="43" r:id="rId44"/>
    <sheet name="12月統合家計簿" sheetId="44" r:id="rId45"/>
    <sheet name="12月銀行口座入出金表" sheetId="45" r:id="rId46"/>
    <sheet name="12月カード利用明細表" sheetId="46" r:id="rId47"/>
    <sheet name="12月現金収支表" sheetId="47" r:id="rId4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48" l="1"/>
  <c r="G23" i="1"/>
  <c r="G23" i="11"/>
  <c r="E39" i="44"/>
  <c r="E40" i="44"/>
  <c r="E41" i="44"/>
  <c r="E42" i="44"/>
  <c r="E43" i="44"/>
  <c r="E44" i="44"/>
  <c r="E45" i="44"/>
  <c r="E46" i="44"/>
  <c r="E47" i="44"/>
  <c r="E48" i="44"/>
  <c r="E49" i="44"/>
  <c r="E50" i="44"/>
  <c r="E51" i="44"/>
  <c r="E52" i="44"/>
  <c r="E53" i="44"/>
  <c r="E54" i="44"/>
  <c r="E55" i="44"/>
  <c r="E56" i="44"/>
  <c r="E57" i="44"/>
  <c r="E38" i="44"/>
  <c r="E25" i="44"/>
  <c r="E26" i="44"/>
  <c r="E27" i="44"/>
  <c r="E28" i="44"/>
  <c r="E29" i="44"/>
  <c r="E30" i="44"/>
  <c r="E31" i="44"/>
  <c r="E32" i="44"/>
  <c r="E33" i="44"/>
  <c r="E39" i="40"/>
  <c r="E40" i="40"/>
  <c r="E41" i="40"/>
  <c r="E42" i="40"/>
  <c r="E43" i="40"/>
  <c r="E44" i="40"/>
  <c r="E45" i="40"/>
  <c r="E46" i="40"/>
  <c r="E47" i="40"/>
  <c r="E48" i="40"/>
  <c r="E49" i="40"/>
  <c r="E50" i="40"/>
  <c r="E51" i="40"/>
  <c r="E52" i="40"/>
  <c r="E53" i="40"/>
  <c r="E54" i="40"/>
  <c r="E55" i="40"/>
  <c r="E56" i="40"/>
  <c r="E57" i="40"/>
  <c r="E38" i="40"/>
  <c r="E25" i="40"/>
  <c r="E26" i="40"/>
  <c r="E27" i="40"/>
  <c r="E28" i="40"/>
  <c r="E29" i="40"/>
  <c r="E30" i="40"/>
  <c r="E31" i="40"/>
  <c r="E32" i="40"/>
  <c r="E33" i="40"/>
  <c r="E39" i="36"/>
  <c r="E40" i="36"/>
  <c r="E41" i="36"/>
  <c r="E42" i="36"/>
  <c r="E43" i="36"/>
  <c r="E44" i="36"/>
  <c r="E45" i="36"/>
  <c r="E46" i="36"/>
  <c r="E47" i="36"/>
  <c r="E48" i="36"/>
  <c r="E49" i="36"/>
  <c r="E50" i="36"/>
  <c r="E51" i="36"/>
  <c r="E52" i="36"/>
  <c r="E53" i="36"/>
  <c r="E54" i="36"/>
  <c r="E55" i="36"/>
  <c r="E56" i="36"/>
  <c r="E57" i="36"/>
  <c r="E38" i="36"/>
  <c r="E25" i="36"/>
  <c r="E26" i="36"/>
  <c r="E27" i="36"/>
  <c r="E28" i="36"/>
  <c r="E29" i="36"/>
  <c r="E30" i="36"/>
  <c r="E31" i="36"/>
  <c r="E32" i="36"/>
  <c r="E33" i="36"/>
  <c r="E39" i="32"/>
  <c r="E40" i="32"/>
  <c r="E41" i="32"/>
  <c r="E42" i="32"/>
  <c r="E43" i="32"/>
  <c r="E44" i="32"/>
  <c r="E45" i="32"/>
  <c r="E46" i="32"/>
  <c r="E47" i="32"/>
  <c r="E48" i="32"/>
  <c r="E49" i="32"/>
  <c r="E50" i="32"/>
  <c r="E51" i="32"/>
  <c r="E52" i="32"/>
  <c r="E53" i="32"/>
  <c r="E54" i="32"/>
  <c r="E55" i="32"/>
  <c r="E56" i="32"/>
  <c r="E57" i="32"/>
  <c r="E38" i="32"/>
  <c r="E25" i="32"/>
  <c r="E26" i="32"/>
  <c r="E27" i="32"/>
  <c r="E28" i="32"/>
  <c r="E29" i="32"/>
  <c r="E30" i="32"/>
  <c r="E31" i="32"/>
  <c r="E32" i="32"/>
  <c r="E33" i="32"/>
  <c r="E39" i="28"/>
  <c r="E40" i="28"/>
  <c r="E41" i="28"/>
  <c r="E42" i="28"/>
  <c r="E43" i="28"/>
  <c r="E44" i="28"/>
  <c r="E45" i="28"/>
  <c r="E46" i="28"/>
  <c r="E47" i="28"/>
  <c r="E48" i="28"/>
  <c r="E49" i="28"/>
  <c r="E50" i="28"/>
  <c r="E51" i="28"/>
  <c r="E52" i="28"/>
  <c r="E53" i="28"/>
  <c r="E54" i="28"/>
  <c r="E55" i="28"/>
  <c r="E56" i="28"/>
  <c r="E57" i="28"/>
  <c r="E38" i="28"/>
  <c r="E25" i="28"/>
  <c r="E26" i="28"/>
  <c r="E27" i="28"/>
  <c r="E28" i="28"/>
  <c r="E29" i="28"/>
  <c r="E30" i="28"/>
  <c r="E31" i="28"/>
  <c r="E32" i="28"/>
  <c r="E33" i="28"/>
  <c r="E39" i="24"/>
  <c r="E40" i="24"/>
  <c r="E41" i="24"/>
  <c r="E42" i="24"/>
  <c r="E43" i="24"/>
  <c r="E44" i="24"/>
  <c r="E45" i="24"/>
  <c r="E46" i="24"/>
  <c r="E47" i="24"/>
  <c r="E48" i="24"/>
  <c r="E49" i="24"/>
  <c r="E50" i="24"/>
  <c r="E51" i="24"/>
  <c r="E52" i="24"/>
  <c r="E53" i="24"/>
  <c r="E54" i="24"/>
  <c r="E55" i="24"/>
  <c r="E56" i="24"/>
  <c r="E57" i="24"/>
  <c r="E38" i="24"/>
  <c r="E25" i="24"/>
  <c r="E26" i="24"/>
  <c r="E27" i="24"/>
  <c r="E28" i="24"/>
  <c r="E29" i="24"/>
  <c r="E30" i="24"/>
  <c r="E31" i="24"/>
  <c r="E32" i="24"/>
  <c r="E33" i="24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38" i="21"/>
  <c r="E25" i="21"/>
  <c r="E26" i="21"/>
  <c r="E27" i="21"/>
  <c r="E28" i="21"/>
  <c r="E29" i="21"/>
  <c r="E30" i="21"/>
  <c r="E31" i="21"/>
  <c r="E32" i="21"/>
  <c r="E33" i="21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38" i="19"/>
  <c r="E25" i="19"/>
  <c r="E26" i="19"/>
  <c r="E27" i="19"/>
  <c r="E28" i="19"/>
  <c r="E29" i="19"/>
  <c r="E30" i="19"/>
  <c r="E31" i="19"/>
  <c r="E32" i="19"/>
  <c r="E33" i="19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38" i="15"/>
  <c r="E25" i="15"/>
  <c r="E26" i="15"/>
  <c r="E27" i="15"/>
  <c r="E28" i="15"/>
  <c r="E29" i="15"/>
  <c r="E30" i="15"/>
  <c r="E31" i="15"/>
  <c r="E32" i="15"/>
  <c r="E33" i="15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38" i="11"/>
  <c r="E25" i="11"/>
  <c r="E26" i="11"/>
  <c r="E27" i="11"/>
  <c r="E28" i="11"/>
  <c r="E29" i="11"/>
  <c r="E30" i="11"/>
  <c r="E31" i="11"/>
  <c r="E32" i="11"/>
  <c r="E33" i="1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38" i="1"/>
  <c r="E25" i="1"/>
  <c r="E26" i="1"/>
  <c r="E27" i="1"/>
  <c r="E28" i="1"/>
  <c r="E29" i="1"/>
  <c r="E30" i="1"/>
  <c r="E31" i="1"/>
  <c r="E32" i="1"/>
  <c r="E33" i="1"/>
  <c r="E24" i="1"/>
  <c r="E24" i="11"/>
  <c r="E24" i="15"/>
  <c r="E24" i="19"/>
  <c r="E24" i="21"/>
  <c r="E24" i="24"/>
  <c r="E24" i="28"/>
  <c r="E24" i="32"/>
  <c r="E24" i="36"/>
  <c r="E24" i="40"/>
  <c r="E24" i="44"/>
  <c r="A10" i="11"/>
  <c r="A5" i="49"/>
  <c r="B4" i="3"/>
  <c r="A50" i="20"/>
  <c r="A45" i="20"/>
  <c r="A40" i="20"/>
  <c r="A35" i="20"/>
  <c r="A30" i="20"/>
  <c r="A25" i="20"/>
  <c r="A50" i="18"/>
  <c r="A45" i="18"/>
  <c r="A40" i="18"/>
  <c r="A35" i="18"/>
  <c r="A30" i="18"/>
  <c r="A25" i="18"/>
  <c r="A50" i="25"/>
  <c r="A45" i="25"/>
  <c r="A40" i="25"/>
  <c r="A35" i="25"/>
  <c r="A30" i="25"/>
  <c r="A25" i="25"/>
  <c r="A50" i="29"/>
  <c r="A45" i="29"/>
  <c r="A40" i="29"/>
  <c r="A35" i="29"/>
  <c r="A30" i="29"/>
  <c r="A25" i="29"/>
  <c r="A50" i="33"/>
  <c r="A45" i="33"/>
  <c r="A40" i="33"/>
  <c r="A35" i="33"/>
  <c r="A30" i="33"/>
  <c r="A25" i="33"/>
  <c r="A50" i="37"/>
  <c r="A45" i="37"/>
  <c r="A40" i="37"/>
  <c r="A35" i="37"/>
  <c r="A30" i="37"/>
  <c r="A25" i="37"/>
  <c r="A50" i="41"/>
  <c r="A45" i="41"/>
  <c r="A40" i="41"/>
  <c r="A35" i="41"/>
  <c r="A30" i="41"/>
  <c r="A25" i="41"/>
  <c r="A50" i="45"/>
  <c r="A45" i="45"/>
  <c r="A40" i="45"/>
  <c r="A35" i="45"/>
  <c r="A30" i="45"/>
  <c r="A25" i="45"/>
  <c r="A52" i="45"/>
  <c r="A47" i="45"/>
  <c r="A42" i="45"/>
  <c r="A37" i="45"/>
  <c r="A32" i="45"/>
  <c r="A27" i="45"/>
  <c r="A22" i="45"/>
  <c r="A17" i="45"/>
  <c r="A12" i="45"/>
  <c r="A7" i="45"/>
  <c r="A52" i="41"/>
  <c r="A47" i="41"/>
  <c r="A42" i="41"/>
  <c r="A37" i="41"/>
  <c r="A32" i="41"/>
  <c r="A27" i="41"/>
  <c r="A22" i="41"/>
  <c r="A17" i="41"/>
  <c r="A12" i="41"/>
  <c r="A7" i="41"/>
  <c r="A52" i="37"/>
  <c r="A47" i="37"/>
  <c r="A42" i="37"/>
  <c r="A37" i="37"/>
  <c r="A32" i="37"/>
  <c r="A27" i="37"/>
  <c r="A22" i="37"/>
  <c r="A17" i="37"/>
  <c r="A12" i="37"/>
  <c r="A7" i="37"/>
  <c r="A52" i="33"/>
  <c r="A47" i="33"/>
  <c r="A42" i="33"/>
  <c r="A37" i="33"/>
  <c r="A32" i="33"/>
  <c r="A27" i="33"/>
  <c r="A22" i="33"/>
  <c r="A17" i="33"/>
  <c r="A12" i="33"/>
  <c r="A7" i="33"/>
  <c r="A52" i="29"/>
  <c r="A47" i="29"/>
  <c r="A42" i="29"/>
  <c r="A37" i="29"/>
  <c r="A32" i="29"/>
  <c r="A27" i="29"/>
  <c r="A22" i="29"/>
  <c r="A17" i="29"/>
  <c r="A12" i="29"/>
  <c r="A7" i="29"/>
  <c r="A52" i="25"/>
  <c r="A47" i="25"/>
  <c r="A42" i="25"/>
  <c r="A37" i="25"/>
  <c r="A32" i="25"/>
  <c r="A27" i="25"/>
  <c r="A22" i="25"/>
  <c r="A17" i="25"/>
  <c r="A12" i="25"/>
  <c r="A7" i="25"/>
  <c r="A52" i="18"/>
  <c r="A47" i="18"/>
  <c r="A42" i="18"/>
  <c r="A37" i="18"/>
  <c r="A32" i="18"/>
  <c r="A27" i="18"/>
  <c r="A22" i="18"/>
  <c r="A17" i="18"/>
  <c r="A12" i="18"/>
  <c r="A7" i="18"/>
  <c r="A52" i="20"/>
  <c r="A47" i="20"/>
  <c r="A42" i="20"/>
  <c r="A37" i="20"/>
  <c r="A32" i="20"/>
  <c r="A27" i="20"/>
  <c r="A22" i="20"/>
  <c r="A17" i="20"/>
  <c r="A12" i="20"/>
  <c r="A7" i="20"/>
  <c r="A50" i="13"/>
  <c r="A45" i="13"/>
  <c r="A40" i="13"/>
  <c r="A35" i="13"/>
  <c r="A30" i="13"/>
  <c r="A25" i="13"/>
  <c r="A50" i="6"/>
  <c r="A45" i="6"/>
  <c r="A40" i="6"/>
  <c r="A35" i="6"/>
  <c r="A30" i="6"/>
  <c r="A25" i="6"/>
  <c r="A20" i="6"/>
  <c r="A52" i="13"/>
  <c r="A47" i="13"/>
  <c r="A42" i="13"/>
  <c r="A37" i="13"/>
  <c r="A32" i="13"/>
  <c r="A27" i="13"/>
  <c r="A22" i="13"/>
  <c r="A17" i="13"/>
  <c r="A12" i="13"/>
  <c r="A7" i="13"/>
  <c r="A52" i="6"/>
  <c r="A47" i="6"/>
  <c r="A42" i="6"/>
  <c r="A37" i="6"/>
  <c r="A32" i="6"/>
  <c r="A27" i="6"/>
  <c r="A22" i="6"/>
  <c r="A17" i="6"/>
  <c r="A12" i="6"/>
  <c r="A7" i="6"/>
  <c r="D4" i="51"/>
  <c r="A33" i="44"/>
  <c r="A32" i="44"/>
  <c r="A31" i="44"/>
  <c r="A30" i="44"/>
  <c r="A29" i="44"/>
  <c r="A28" i="44"/>
  <c r="A27" i="44"/>
  <c r="A26" i="44"/>
  <c r="A57" i="44"/>
  <c r="A56" i="44"/>
  <c r="A55" i="44"/>
  <c r="A54" i="44"/>
  <c r="A53" i="44"/>
  <c r="A52" i="44"/>
  <c r="A51" i="44"/>
  <c r="A50" i="44"/>
  <c r="A49" i="44"/>
  <c r="A48" i="44"/>
  <c r="A47" i="44"/>
  <c r="A46" i="44"/>
  <c r="A45" i="44"/>
  <c r="A44" i="44"/>
  <c r="A43" i="44"/>
  <c r="A42" i="44"/>
  <c r="A41" i="44"/>
  <c r="A40" i="44"/>
  <c r="A39" i="44"/>
  <c r="A38" i="44"/>
  <c r="A33" i="40"/>
  <c r="A32" i="40"/>
  <c r="A31" i="40"/>
  <c r="A30" i="40"/>
  <c r="A29" i="40"/>
  <c r="A28" i="40"/>
  <c r="A27" i="40"/>
  <c r="A26" i="40"/>
  <c r="A57" i="40"/>
  <c r="A56" i="40"/>
  <c r="A55" i="40"/>
  <c r="A54" i="40"/>
  <c r="A53" i="40"/>
  <c r="A52" i="40"/>
  <c r="A51" i="40"/>
  <c r="A50" i="40"/>
  <c r="A49" i="40"/>
  <c r="A48" i="40"/>
  <c r="A47" i="40"/>
  <c r="A46" i="40"/>
  <c r="A45" i="40"/>
  <c r="A44" i="40"/>
  <c r="A43" i="40"/>
  <c r="A42" i="40"/>
  <c r="A41" i="40"/>
  <c r="A40" i="40"/>
  <c r="A39" i="40"/>
  <c r="A38" i="40"/>
  <c r="A33" i="36"/>
  <c r="A32" i="36"/>
  <c r="A31" i="36"/>
  <c r="A30" i="36"/>
  <c r="A29" i="36"/>
  <c r="A28" i="36"/>
  <c r="A27" i="36"/>
  <c r="A26" i="36"/>
  <c r="A57" i="36"/>
  <c r="A56" i="36"/>
  <c r="A55" i="36"/>
  <c r="A54" i="36"/>
  <c r="A53" i="36"/>
  <c r="A52" i="36"/>
  <c r="A51" i="36"/>
  <c r="A50" i="36"/>
  <c r="A49" i="36"/>
  <c r="A48" i="36"/>
  <c r="A47" i="36"/>
  <c r="A46" i="36"/>
  <c r="A45" i="36"/>
  <c r="A44" i="36"/>
  <c r="A43" i="36"/>
  <c r="A42" i="36"/>
  <c r="A41" i="36"/>
  <c r="A40" i="36"/>
  <c r="A39" i="36"/>
  <c r="A38" i="36"/>
  <c r="A57" i="32"/>
  <c r="A56" i="32"/>
  <c r="A55" i="32"/>
  <c r="A54" i="32"/>
  <c r="A53" i="32"/>
  <c r="A52" i="32"/>
  <c r="A51" i="32"/>
  <c r="A50" i="32"/>
  <c r="A49" i="32"/>
  <c r="A48" i="32"/>
  <c r="A47" i="32"/>
  <c r="A46" i="32"/>
  <c r="A45" i="32"/>
  <c r="A44" i="32"/>
  <c r="A43" i="32"/>
  <c r="A42" i="32"/>
  <c r="A41" i="32"/>
  <c r="A40" i="32"/>
  <c r="A39" i="32"/>
  <c r="A38" i="32"/>
  <c r="A33" i="32"/>
  <c r="A32" i="32"/>
  <c r="A31" i="32"/>
  <c r="A30" i="32"/>
  <c r="A29" i="32"/>
  <c r="A28" i="32"/>
  <c r="A27" i="32"/>
  <c r="A26" i="32"/>
  <c r="A33" i="28"/>
  <c r="A32" i="28"/>
  <c r="A31" i="28"/>
  <c r="A30" i="28"/>
  <c r="A29" i="28"/>
  <c r="A28" i="28"/>
  <c r="A27" i="28"/>
  <c r="A26" i="28"/>
  <c r="A57" i="28"/>
  <c r="A56" i="28"/>
  <c r="A55" i="28"/>
  <c r="A54" i="28"/>
  <c r="A53" i="28"/>
  <c r="A52" i="28"/>
  <c r="A51" i="28"/>
  <c r="A50" i="28"/>
  <c r="A49" i="28"/>
  <c r="A48" i="28"/>
  <c r="A47" i="28"/>
  <c r="A46" i="28"/>
  <c r="A45" i="28"/>
  <c r="A44" i="28"/>
  <c r="A43" i="28"/>
  <c r="A42" i="28"/>
  <c r="A41" i="28"/>
  <c r="A40" i="28"/>
  <c r="A39" i="28"/>
  <c r="A38" i="28"/>
  <c r="A33" i="24"/>
  <c r="A32" i="24"/>
  <c r="A31" i="24"/>
  <c r="A30" i="24"/>
  <c r="A29" i="24"/>
  <c r="A28" i="24"/>
  <c r="A27" i="24"/>
  <c r="A26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57" i="21"/>
  <c r="A56" i="21"/>
  <c r="A55" i="21"/>
  <c r="A54" i="21"/>
  <c r="A53" i="21"/>
  <c r="A52" i="21"/>
  <c r="A51" i="21"/>
  <c r="A50" i="21"/>
  <c r="A49" i="21"/>
  <c r="A48" i="21"/>
  <c r="A47" i="21"/>
  <c r="A46" i="21"/>
  <c r="A45" i="21"/>
  <c r="A44" i="21"/>
  <c r="A43" i="21"/>
  <c r="A42" i="21"/>
  <c r="A41" i="21"/>
  <c r="A40" i="21"/>
  <c r="A39" i="21"/>
  <c r="A38" i="21"/>
  <c r="A33" i="21"/>
  <c r="A32" i="21"/>
  <c r="A31" i="21"/>
  <c r="A30" i="21"/>
  <c r="A29" i="21"/>
  <c r="A28" i="21"/>
  <c r="A27" i="21"/>
  <c r="A26" i="21"/>
  <c r="A57" i="19"/>
  <c r="A56" i="19"/>
  <c r="A55" i="19"/>
  <c r="A54" i="19"/>
  <c r="A53" i="19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3" i="19"/>
  <c r="A32" i="19"/>
  <c r="A31" i="19"/>
  <c r="A30" i="19"/>
  <c r="A29" i="19"/>
  <c r="A28" i="19"/>
  <c r="A27" i="19"/>
  <c r="A26" i="19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3" i="15"/>
  <c r="A32" i="15"/>
  <c r="A31" i="15"/>
  <c r="A30" i="15"/>
  <c r="A29" i="15"/>
  <c r="A28" i="15"/>
  <c r="A27" i="15"/>
  <c r="A26" i="15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3" i="11"/>
  <c r="A32" i="11"/>
  <c r="A31" i="11"/>
  <c r="A30" i="11"/>
  <c r="A29" i="11"/>
  <c r="A28" i="11"/>
  <c r="A27" i="11"/>
  <c r="A26" i="1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38" i="1"/>
  <c r="A25" i="1"/>
  <c r="A25" i="11"/>
  <c r="A25" i="15"/>
  <c r="A25" i="19"/>
  <c r="A25" i="21"/>
  <c r="A25" i="24"/>
  <c r="A25" i="28"/>
  <c r="A25" i="32"/>
  <c r="A25" i="36"/>
  <c r="A25" i="40"/>
  <c r="A25" i="44"/>
  <c r="A26" i="1"/>
  <c r="A27" i="1"/>
  <c r="A28" i="1"/>
  <c r="A29" i="1"/>
  <c r="A30" i="1"/>
  <c r="A31" i="1"/>
  <c r="A32" i="1"/>
  <c r="A33" i="1"/>
  <c r="A24" i="1"/>
  <c r="A24" i="11"/>
  <c r="A24" i="15"/>
  <c r="A24" i="19"/>
  <c r="A24" i="21"/>
  <c r="A24" i="24"/>
  <c r="A24" i="28"/>
  <c r="A24" i="32"/>
  <c r="A24" i="36"/>
  <c r="A24" i="40"/>
  <c r="A24" i="44"/>
  <c r="A15" i="11"/>
  <c r="A15" i="15"/>
  <c r="A15" i="19"/>
  <c r="A15" i="21"/>
  <c r="A15" i="24"/>
  <c r="A15" i="28"/>
  <c r="A15" i="32"/>
  <c r="A15" i="36"/>
  <c r="A15" i="40"/>
  <c r="A15" i="44"/>
  <c r="A11" i="11"/>
  <c r="A11" i="15"/>
  <c r="A11" i="19"/>
  <c r="A11" i="21"/>
  <c r="A11" i="24"/>
  <c r="A11" i="28"/>
  <c r="A11" i="32"/>
  <c r="A11" i="36"/>
  <c r="A11" i="40"/>
  <c r="A11" i="44"/>
  <c r="A50" i="2"/>
  <c r="A40" i="2"/>
  <c r="A30" i="2"/>
  <c r="A10" i="2"/>
  <c r="A52" i="2"/>
  <c r="A47" i="2"/>
  <c r="A42" i="2"/>
  <c r="A37" i="2"/>
  <c r="A32" i="2"/>
  <c r="A27" i="2"/>
  <c r="A22" i="2"/>
  <c r="A17" i="2"/>
  <c r="A12" i="2"/>
  <c r="A7" i="2"/>
  <c r="A10" i="1"/>
  <c r="A20" i="2"/>
  <c r="A10" i="15"/>
  <c r="A20" i="13"/>
  <c r="A11" i="1"/>
  <c r="A25" i="2"/>
  <c r="A12" i="1"/>
  <c r="A12" i="11"/>
  <c r="A12" i="15"/>
  <c r="A12" i="19"/>
  <c r="A12" i="21"/>
  <c r="A12" i="24"/>
  <c r="A12" i="28"/>
  <c r="A12" i="32"/>
  <c r="A12" i="36"/>
  <c r="A12" i="40"/>
  <c r="A12" i="44"/>
  <c r="A13" i="1"/>
  <c r="A35" i="2"/>
  <c r="A14" i="1"/>
  <c r="A14" i="11"/>
  <c r="A14" i="15"/>
  <c r="A14" i="19"/>
  <c r="A14" i="21"/>
  <c r="A14" i="24"/>
  <c r="A14" i="28"/>
  <c r="A14" i="32"/>
  <c r="A14" i="36"/>
  <c r="A14" i="40"/>
  <c r="A14" i="44"/>
  <c r="A15" i="1"/>
  <c r="A45" i="2"/>
  <c r="A16" i="1"/>
  <c r="A16" i="11"/>
  <c r="A16" i="15"/>
  <c r="A16" i="19"/>
  <c r="A16" i="21"/>
  <c r="A16" i="24"/>
  <c r="A16" i="28"/>
  <c r="A16" i="32"/>
  <c r="A16" i="36"/>
  <c r="A16" i="40"/>
  <c r="A16" i="44"/>
  <c r="A9" i="1"/>
  <c r="A15" i="2"/>
  <c r="A8" i="1"/>
  <c r="A8" i="11"/>
  <c r="A8" i="15"/>
  <c r="A7" i="1"/>
  <c r="A7" i="11"/>
  <c r="A5" i="2"/>
  <c r="B55" i="49"/>
  <c r="B50" i="49"/>
  <c r="A54" i="49"/>
  <c r="B45" i="49"/>
  <c r="B40" i="49"/>
  <c r="A44" i="49"/>
  <c r="B35" i="49"/>
  <c r="B30" i="49"/>
  <c r="A34" i="49"/>
  <c r="B25" i="49"/>
  <c r="B20" i="49"/>
  <c r="A24" i="49"/>
  <c r="B15" i="49"/>
  <c r="B10" i="49"/>
  <c r="A50" i="49"/>
  <c r="A45" i="49"/>
  <c r="A40" i="49"/>
  <c r="A35" i="49"/>
  <c r="A30" i="49"/>
  <c r="A25" i="49"/>
  <c r="A20" i="49"/>
  <c r="A15" i="49"/>
  <c r="A10" i="49"/>
  <c r="B5" i="49"/>
  <c r="E34" i="11"/>
  <c r="G33" i="1"/>
  <c r="G32" i="1"/>
  <c r="G31" i="1"/>
  <c r="G30" i="1"/>
  <c r="G29" i="1"/>
  <c r="G27" i="1"/>
  <c r="G26" i="1"/>
  <c r="G25" i="1"/>
  <c r="G24" i="1"/>
  <c r="G34" i="1"/>
  <c r="C5" i="13"/>
  <c r="C50" i="49"/>
  <c r="C45" i="49"/>
  <c r="C40" i="49"/>
  <c r="C35" i="49"/>
  <c r="C30" i="49"/>
  <c r="C25" i="49"/>
  <c r="A29" i="49"/>
  <c r="C20" i="49"/>
  <c r="C15" i="49"/>
  <c r="A52" i="49"/>
  <c r="A47" i="49"/>
  <c r="A42" i="49"/>
  <c r="A37" i="49"/>
  <c r="A32" i="49"/>
  <c r="A27" i="49"/>
  <c r="A22" i="49"/>
  <c r="A17" i="49"/>
  <c r="C50" i="6"/>
  <c r="C45" i="6"/>
  <c r="C40" i="6"/>
  <c r="C35" i="6"/>
  <c r="C30" i="6"/>
  <c r="C25" i="6"/>
  <c r="C20" i="6"/>
  <c r="C15" i="6"/>
  <c r="C10" i="6"/>
  <c r="C5" i="6"/>
  <c r="C50" i="13"/>
  <c r="C45" i="13"/>
  <c r="C40" i="13"/>
  <c r="C35" i="13"/>
  <c r="C30" i="13"/>
  <c r="C25" i="13"/>
  <c r="C20" i="13"/>
  <c r="C15" i="13"/>
  <c r="C10" i="13"/>
  <c r="A113" i="46"/>
  <c r="B112" i="46"/>
  <c r="A112" i="46"/>
  <c r="A101" i="46"/>
  <c r="B100" i="46"/>
  <c r="A100" i="46"/>
  <c r="A89" i="46"/>
  <c r="B88" i="46"/>
  <c r="A88" i="46"/>
  <c r="A77" i="46"/>
  <c r="B76" i="46"/>
  <c r="A76" i="46"/>
  <c r="A65" i="46"/>
  <c r="B64" i="46"/>
  <c r="A64" i="46"/>
  <c r="A53" i="46"/>
  <c r="B52" i="46"/>
  <c r="A52" i="46"/>
  <c r="A41" i="46"/>
  <c r="B40" i="46"/>
  <c r="A40" i="46"/>
  <c r="A29" i="46"/>
  <c r="B28" i="46"/>
  <c r="A28" i="46"/>
  <c r="A17" i="46"/>
  <c r="B16" i="46"/>
  <c r="A16" i="46"/>
  <c r="A5" i="46"/>
  <c r="A4" i="46"/>
  <c r="A113" i="42"/>
  <c r="B112" i="42"/>
  <c r="A112" i="42"/>
  <c r="A101" i="42"/>
  <c r="B100" i="42"/>
  <c r="A100" i="42"/>
  <c r="A89" i="42"/>
  <c r="B88" i="42"/>
  <c r="A88" i="42"/>
  <c r="A77" i="42"/>
  <c r="B76" i="42"/>
  <c r="A76" i="42"/>
  <c r="A65" i="42"/>
  <c r="B64" i="42"/>
  <c r="A64" i="42"/>
  <c r="A53" i="42"/>
  <c r="B52" i="42"/>
  <c r="A52" i="42"/>
  <c r="A41" i="42"/>
  <c r="B40" i="42"/>
  <c r="A40" i="42"/>
  <c r="A29" i="42"/>
  <c r="B28" i="42"/>
  <c r="A28" i="42"/>
  <c r="A17" i="42"/>
  <c r="B16" i="42"/>
  <c r="A16" i="42"/>
  <c r="A5" i="42"/>
  <c r="A4" i="42"/>
  <c r="A113" i="38"/>
  <c r="B112" i="38"/>
  <c r="A112" i="38"/>
  <c r="A101" i="38"/>
  <c r="B100" i="38"/>
  <c r="A100" i="38"/>
  <c r="A89" i="38"/>
  <c r="B88" i="38"/>
  <c r="A88" i="38"/>
  <c r="A77" i="38"/>
  <c r="B76" i="38"/>
  <c r="A76" i="38"/>
  <c r="A65" i="38"/>
  <c r="B64" i="38"/>
  <c r="A64" i="38"/>
  <c r="A53" i="38"/>
  <c r="B52" i="38"/>
  <c r="A52" i="38"/>
  <c r="A41" i="38"/>
  <c r="B40" i="38"/>
  <c r="A40" i="38"/>
  <c r="A29" i="38"/>
  <c r="B28" i="38"/>
  <c r="A28" i="38"/>
  <c r="A17" i="38"/>
  <c r="B16" i="38"/>
  <c r="A16" i="38"/>
  <c r="A5" i="38"/>
  <c r="A4" i="38"/>
  <c r="A113" i="34"/>
  <c r="B112" i="34"/>
  <c r="A112" i="34"/>
  <c r="A101" i="34"/>
  <c r="B100" i="34"/>
  <c r="A100" i="34"/>
  <c r="A89" i="34"/>
  <c r="B88" i="34"/>
  <c r="A88" i="34"/>
  <c r="A77" i="34"/>
  <c r="B76" i="34"/>
  <c r="A76" i="34"/>
  <c r="A65" i="34"/>
  <c r="B64" i="34"/>
  <c r="A64" i="34"/>
  <c r="A53" i="34"/>
  <c r="B52" i="34"/>
  <c r="A52" i="34"/>
  <c r="A41" i="34"/>
  <c r="B40" i="34"/>
  <c r="A40" i="34"/>
  <c r="A29" i="34"/>
  <c r="B28" i="34"/>
  <c r="A28" i="34"/>
  <c r="A17" i="34"/>
  <c r="B16" i="34"/>
  <c r="A16" i="34"/>
  <c r="A5" i="34"/>
  <c r="A4" i="34"/>
  <c r="A113" i="30"/>
  <c r="B112" i="30"/>
  <c r="A112" i="30"/>
  <c r="A101" i="30"/>
  <c r="B100" i="30"/>
  <c r="A100" i="30"/>
  <c r="A89" i="30"/>
  <c r="B88" i="30"/>
  <c r="A88" i="30"/>
  <c r="A77" i="30"/>
  <c r="B76" i="30"/>
  <c r="A76" i="30"/>
  <c r="A65" i="30"/>
  <c r="B64" i="30"/>
  <c r="A64" i="30"/>
  <c r="A53" i="30"/>
  <c r="B52" i="30"/>
  <c r="A52" i="30"/>
  <c r="A41" i="30"/>
  <c r="B40" i="30"/>
  <c r="A40" i="30"/>
  <c r="A29" i="30"/>
  <c r="B28" i="30"/>
  <c r="A28" i="30"/>
  <c r="A17" i="30"/>
  <c r="B16" i="30"/>
  <c r="A16" i="30"/>
  <c r="A5" i="30"/>
  <c r="A4" i="30"/>
  <c r="A113" i="26"/>
  <c r="B112" i="26"/>
  <c r="A112" i="26"/>
  <c r="A101" i="26"/>
  <c r="B100" i="26"/>
  <c r="A100" i="26"/>
  <c r="A89" i="26"/>
  <c r="B88" i="26"/>
  <c r="A88" i="26"/>
  <c r="A77" i="26"/>
  <c r="B76" i="26"/>
  <c r="A76" i="26"/>
  <c r="A65" i="26"/>
  <c r="B64" i="26"/>
  <c r="A64" i="26"/>
  <c r="A53" i="26"/>
  <c r="B52" i="26"/>
  <c r="A52" i="26"/>
  <c r="A41" i="26"/>
  <c r="B40" i="26"/>
  <c r="A40" i="26"/>
  <c r="A29" i="26"/>
  <c r="B28" i="26"/>
  <c r="A28" i="26"/>
  <c r="A17" i="26"/>
  <c r="B16" i="26"/>
  <c r="A16" i="26"/>
  <c r="A5" i="26"/>
  <c r="A4" i="26"/>
  <c r="A113" i="22"/>
  <c r="B112" i="22"/>
  <c r="A112" i="22"/>
  <c r="A101" i="22"/>
  <c r="B100" i="22"/>
  <c r="A100" i="22"/>
  <c r="A89" i="22"/>
  <c r="B88" i="22"/>
  <c r="A88" i="22"/>
  <c r="A77" i="22"/>
  <c r="B76" i="22"/>
  <c r="A76" i="22"/>
  <c r="A65" i="22"/>
  <c r="B64" i="22"/>
  <c r="A64" i="22"/>
  <c r="A53" i="22"/>
  <c r="B52" i="22"/>
  <c r="A52" i="22"/>
  <c r="A41" i="22"/>
  <c r="B40" i="22"/>
  <c r="A40" i="22"/>
  <c r="A29" i="22"/>
  <c r="B28" i="22"/>
  <c r="A28" i="22"/>
  <c r="A17" i="22"/>
  <c r="B16" i="22"/>
  <c r="A16" i="22"/>
  <c r="A5" i="22"/>
  <c r="A4" i="22"/>
  <c r="A113" i="16"/>
  <c r="B112" i="16"/>
  <c r="A112" i="16"/>
  <c r="A101" i="16"/>
  <c r="B100" i="16"/>
  <c r="A100" i="16"/>
  <c r="A89" i="16"/>
  <c r="B88" i="16"/>
  <c r="A88" i="16"/>
  <c r="A77" i="16"/>
  <c r="B76" i="16"/>
  <c r="A76" i="16"/>
  <c r="A65" i="16"/>
  <c r="B64" i="16"/>
  <c r="A64" i="16"/>
  <c r="A53" i="16"/>
  <c r="B52" i="16"/>
  <c r="A52" i="16"/>
  <c r="A41" i="16"/>
  <c r="B40" i="16"/>
  <c r="A40" i="16"/>
  <c r="A29" i="16"/>
  <c r="B28" i="16"/>
  <c r="A28" i="16"/>
  <c r="A17" i="16"/>
  <c r="B16" i="16"/>
  <c r="A16" i="16"/>
  <c r="A5" i="16"/>
  <c r="A4" i="16"/>
  <c r="A113" i="9"/>
  <c r="B112" i="9"/>
  <c r="A112" i="9"/>
  <c r="A101" i="9"/>
  <c r="B100" i="9"/>
  <c r="A100" i="9"/>
  <c r="A89" i="9"/>
  <c r="B88" i="9"/>
  <c r="A88" i="9"/>
  <c r="A77" i="9"/>
  <c r="B76" i="9"/>
  <c r="A76" i="9"/>
  <c r="A65" i="9"/>
  <c r="B64" i="9"/>
  <c r="A64" i="9"/>
  <c r="A53" i="9"/>
  <c r="B52" i="9"/>
  <c r="A52" i="9"/>
  <c r="A41" i="9"/>
  <c r="B40" i="9"/>
  <c r="A40" i="9"/>
  <c r="A29" i="9"/>
  <c r="B28" i="9"/>
  <c r="A28" i="9"/>
  <c r="A17" i="9"/>
  <c r="B16" i="9"/>
  <c r="A16" i="9"/>
  <c r="A5" i="9"/>
  <c r="A4" i="9"/>
  <c r="A113" i="7"/>
  <c r="B112" i="7"/>
  <c r="A112" i="7"/>
  <c r="A101" i="7"/>
  <c r="B100" i="7"/>
  <c r="A100" i="7"/>
  <c r="A89" i="7"/>
  <c r="B88" i="7"/>
  <c r="A88" i="7"/>
  <c r="A77" i="7"/>
  <c r="B76" i="7"/>
  <c r="A76" i="7"/>
  <c r="A65" i="7"/>
  <c r="B64" i="7"/>
  <c r="A64" i="7"/>
  <c r="A53" i="7"/>
  <c r="B52" i="7"/>
  <c r="A52" i="7"/>
  <c r="A41" i="7"/>
  <c r="B40" i="7"/>
  <c r="A40" i="7"/>
  <c r="A29" i="7"/>
  <c r="B28" i="7"/>
  <c r="A28" i="7"/>
  <c r="A17" i="7"/>
  <c r="B16" i="7"/>
  <c r="A16" i="7"/>
  <c r="A5" i="7"/>
  <c r="A4" i="7"/>
  <c r="A113" i="3"/>
  <c r="B112" i="3"/>
  <c r="A112" i="3"/>
  <c r="A101" i="3"/>
  <c r="B100" i="3"/>
  <c r="A100" i="3"/>
  <c r="A89" i="3"/>
  <c r="B88" i="3"/>
  <c r="A88" i="3"/>
  <c r="A77" i="3"/>
  <c r="B76" i="3"/>
  <c r="A76" i="3"/>
  <c r="A65" i="3"/>
  <c r="B64" i="3"/>
  <c r="A64" i="3"/>
  <c r="A53" i="3"/>
  <c r="B52" i="3"/>
  <c r="A52" i="3"/>
  <c r="A41" i="3"/>
  <c r="B40" i="3"/>
  <c r="A40" i="3"/>
  <c r="A29" i="3"/>
  <c r="B28" i="3"/>
  <c r="A28" i="3"/>
  <c r="A17" i="3"/>
  <c r="B16" i="3"/>
  <c r="A16" i="3"/>
  <c r="A4" i="3"/>
  <c r="B4" i="7"/>
  <c r="B4" i="46"/>
  <c r="A5" i="3"/>
  <c r="F37" i="47"/>
  <c r="G36" i="47"/>
  <c r="F36" i="47"/>
  <c r="D36" i="47"/>
  <c r="F37" i="43"/>
  <c r="G36" i="43"/>
  <c r="F36" i="43"/>
  <c r="D36" i="43"/>
  <c r="F37" i="39"/>
  <c r="G36" i="39"/>
  <c r="F36" i="39"/>
  <c r="D36" i="39"/>
  <c r="F37" i="35"/>
  <c r="G36" i="35"/>
  <c r="F36" i="35"/>
  <c r="D36" i="35"/>
  <c r="F37" i="27"/>
  <c r="G36" i="27"/>
  <c r="F36" i="27"/>
  <c r="D36" i="27"/>
  <c r="F36" i="4"/>
  <c r="F37" i="4"/>
  <c r="D36" i="4"/>
  <c r="E34" i="1"/>
  <c r="F33" i="1"/>
  <c r="F32" i="1"/>
  <c r="F31" i="1"/>
  <c r="F30" i="1"/>
  <c r="F29" i="1"/>
  <c r="G28" i="1"/>
  <c r="F28" i="1"/>
  <c r="F27" i="1"/>
  <c r="F26" i="1"/>
  <c r="F25" i="1"/>
  <c r="F24" i="1"/>
  <c r="F34" i="1"/>
  <c r="F17" i="1"/>
  <c r="F16" i="1"/>
  <c r="E16" i="1"/>
  <c r="D16" i="1"/>
  <c r="F15" i="1"/>
  <c r="E15" i="1"/>
  <c r="D15" i="1"/>
  <c r="F14" i="1"/>
  <c r="E14" i="1"/>
  <c r="D14" i="1"/>
  <c r="F13" i="1"/>
  <c r="E13" i="1"/>
  <c r="D13" i="1"/>
  <c r="F12" i="1"/>
  <c r="E12" i="1"/>
  <c r="D12" i="1"/>
  <c r="F11" i="1"/>
  <c r="E11" i="1"/>
  <c r="D11" i="1"/>
  <c r="F10" i="1"/>
  <c r="E10" i="1"/>
  <c r="D10" i="1"/>
  <c r="F9" i="1"/>
  <c r="E9" i="1"/>
  <c r="D9" i="1"/>
  <c r="F8" i="1"/>
  <c r="E8" i="1"/>
  <c r="D8" i="1"/>
  <c r="F7" i="1"/>
  <c r="E7" i="1"/>
  <c r="D7" i="1"/>
  <c r="D18" i="1"/>
  <c r="G25" i="11"/>
  <c r="F25" i="11"/>
  <c r="F16" i="48"/>
  <c r="E16" i="48"/>
  <c r="D16" i="48"/>
  <c r="F15" i="48"/>
  <c r="E15" i="48"/>
  <c r="D15" i="48"/>
  <c r="F14" i="48"/>
  <c r="E14" i="48"/>
  <c r="D14" i="48"/>
  <c r="F13" i="48"/>
  <c r="E13" i="48"/>
  <c r="D13" i="48"/>
  <c r="F12" i="48"/>
  <c r="E12" i="48"/>
  <c r="D12" i="48"/>
  <c r="F11" i="48"/>
  <c r="E11" i="48"/>
  <c r="D11" i="48"/>
  <c r="F10" i="48"/>
  <c r="E10" i="48"/>
  <c r="D10" i="48"/>
  <c r="F9" i="48"/>
  <c r="E9" i="48"/>
  <c r="D9" i="48"/>
  <c r="F8" i="48"/>
  <c r="E8" i="48"/>
  <c r="F7" i="48"/>
  <c r="E7" i="48"/>
  <c r="G42" i="11"/>
  <c r="F42" i="11"/>
  <c r="G53" i="11"/>
  <c r="G54" i="11"/>
  <c r="G55" i="11"/>
  <c r="G56" i="11"/>
  <c r="G57" i="11"/>
  <c r="F54" i="11"/>
  <c r="F55" i="11"/>
  <c r="F56" i="11"/>
  <c r="F57" i="11"/>
  <c r="F53" i="11"/>
  <c r="F24" i="11"/>
  <c r="G24" i="11"/>
  <c r="F26" i="11"/>
  <c r="G26" i="11"/>
  <c r="F27" i="11"/>
  <c r="G27" i="11"/>
  <c r="F28" i="11"/>
  <c r="G28" i="11"/>
  <c r="F29" i="11"/>
  <c r="G29" i="11"/>
  <c r="F30" i="11"/>
  <c r="G30" i="11"/>
  <c r="F31" i="11"/>
  <c r="G31" i="11"/>
  <c r="F32" i="11"/>
  <c r="G32" i="11"/>
  <c r="F33" i="11"/>
  <c r="G33" i="11"/>
  <c r="F36" i="51"/>
  <c r="F37" i="51"/>
  <c r="F17" i="48"/>
  <c r="D36" i="51"/>
  <c r="E17" i="48"/>
  <c r="G32" i="51"/>
  <c r="G31" i="51"/>
  <c r="G30" i="51"/>
  <c r="G29" i="51"/>
  <c r="G28" i="51"/>
  <c r="G27" i="51"/>
  <c r="G26" i="51"/>
  <c r="G25" i="51"/>
  <c r="G24" i="51"/>
  <c r="G23" i="51"/>
  <c r="G22" i="51"/>
  <c r="G21" i="51"/>
  <c r="G20" i="51"/>
  <c r="G19" i="51"/>
  <c r="G18" i="51"/>
  <c r="G17" i="51"/>
  <c r="G16" i="51"/>
  <c r="G15" i="51"/>
  <c r="G14" i="51"/>
  <c r="G13" i="51"/>
  <c r="G12" i="51"/>
  <c r="G11" i="51"/>
  <c r="G10" i="51"/>
  <c r="G9" i="51"/>
  <c r="G8" i="51"/>
  <c r="G7" i="51"/>
  <c r="G6" i="51"/>
  <c r="G5" i="51"/>
  <c r="G36" i="51"/>
  <c r="G2" i="51"/>
  <c r="B122" i="50"/>
  <c r="B110" i="50"/>
  <c r="B98" i="50"/>
  <c r="B86" i="50"/>
  <c r="B74" i="50"/>
  <c r="B62" i="50"/>
  <c r="B50" i="50"/>
  <c r="B38" i="50"/>
  <c r="B26" i="50"/>
  <c r="C10" i="49"/>
  <c r="B14" i="50"/>
  <c r="B125" i="50"/>
  <c r="B3" i="50"/>
  <c r="D12" i="11"/>
  <c r="L3" i="49"/>
  <c r="G57" i="48"/>
  <c r="G56" i="48"/>
  <c r="G55" i="48"/>
  <c r="G54" i="48"/>
  <c r="G53" i="48"/>
  <c r="G52" i="48"/>
  <c r="G51" i="48"/>
  <c r="G50" i="48"/>
  <c r="G49" i="48"/>
  <c r="G48" i="48"/>
  <c r="G47" i="48"/>
  <c r="G46" i="48"/>
  <c r="G45" i="48"/>
  <c r="G44" i="48"/>
  <c r="G43" i="48"/>
  <c r="G42" i="48"/>
  <c r="G41" i="48"/>
  <c r="G40" i="48"/>
  <c r="G39" i="48"/>
  <c r="G38" i="48"/>
  <c r="G28" i="48"/>
  <c r="G33" i="48"/>
  <c r="G32" i="48"/>
  <c r="G31" i="48"/>
  <c r="G30" i="48"/>
  <c r="G29" i="48"/>
  <c r="G27" i="48"/>
  <c r="G26" i="48"/>
  <c r="G25" i="48"/>
  <c r="G24" i="48"/>
  <c r="E58" i="48"/>
  <c r="F57" i="48"/>
  <c r="F56" i="48"/>
  <c r="F55" i="48"/>
  <c r="F54" i="48"/>
  <c r="F53" i="48"/>
  <c r="F52" i="48"/>
  <c r="F51" i="48"/>
  <c r="F50" i="48"/>
  <c r="F49" i="48"/>
  <c r="F48" i="48"/>
  <c r="F47" i="48"/>
  <c r="F46" i="48"/>
  <c r="F45" i="48"/>
  <c r="F44" i="48"/>
  <c r="F43" i="48"/>
  <c r="F42" i="48"/>
  <c r="F41" i="48"/>
  <c r="F40" i="48"/>
  <c r="F39" i="48"/>
  <c r="F38" i="48"/>
  <c r="F58" i="48"/>
  <c r="E34" i="48"/>
  <c r="F33" i="48"/>
  <c r="F32" i="48"/>
  <c r="F31" i="48"/>
  <c r="F30" i="48"/>
  <c r="F29" i="48"/>
  <c r="F28" i="48"/>
  <c r="F27" i="48"/>
  <c r="F26" i="48"/>
  <c r="F25" i="48"/>
  <c r="F24" i="48"/>
  <c r="F34" i="48"/>
  <c r="G3" i="48"/>
  <c r="G17" i="48"/>
  <c r="F18" i="48"/>
  <c r="A12" i="49"/>
  <c r="A14" i="49"/>
  <c r="D8" i="48"/>
  <c r="C5" i="49"/>
  <c r="A9" i="49"/>
  <c r="B4" i="9"/>
  <c r="B4" i="16"/>
  <c r="B4" i="22"/>
  <c r="B4" i="26"/>
  <c r="B4" i="30"/>
  <c r="B4" i="34"/>
  <c r="B4" i="38"/>
  <c r="B4" i="42"/>
  <c r="B56" i="49"/>
  <c r="A9" i="11"/>
  <c r="A15" i="6"/>
  <c r="A9" i="15"/>
  <c r="A9" i="19"/>
  <c r="A13" i="11"/>
  <c r="A13" i="15"/>
  <c r="A13" i="19"/>
  <c r="A13" i="21"/>
  <c r="A13" i="24"/>
  <c r="A13" i="28"/>
  <c r="A13" i="32"/>
  <c r="A13" i="36"/>
  <c r="A13" i="40"/>
  <c r="A13" i="44"/>
  <c r="A49" i="49"/>
  <c r="A39" i="49"/>
  <c r="A19" i="49"/>
  <c r="D37" i="51"/>
  <c r="G37" i="51"/>
  <c r="F18" i="1"/>
  <c r="G58" i="48"/>
  <c r="E18" i="48"/>
  <c r="G8" i="48"/>
  <c r="C8" i="1"/>
  <c r="G9" i="48"/>
  <c r="C9" i="1"/>
  <c r="G10" i="48"/>
  <c r="C10" i="1"/>
  <c r="G11" i="48"/>
  <c r="C11" i="1"/>
  <c r="G12" i="48"/>
  <c r="C12" i="1"/>
  <c r="G13" i="48"/>
  <c r="C13" i="1"/>
  <c r="G14" i="48"/>
  <c r="C14" i="1"/>
  <c r="G15" i="48"/>
  <c r="C15" i="1"/>
  <c r="G16" i="48"/>
  <c r="C16" i="1"/>
  <c r="C56" i="49"/>
  <c r="L5" i="49"/>
  <c r="B5" i="2"/>
  <c r="A9" i="2"/>
  <c r="L10" i="49"/>
  <c r="B10" i="2"/>
  <c r="A14" i="2"/>
  <c r="L15" i="49"/>
  <c r="B15" i="2"/>
  <c r="A19" i="2"/>
  <c r="L20" i="49"/>
  <c r="B20" i="2"/>
  <c r="A24" i="2"/>
  <c r="L25" i="49"/>
  <c r="B25" i="2"/>
  <c r="A29" i="2"/>
  <c r="L30" i="49"/>
  <c r="B30" i="2"/>
  <c r="A34" i="2"/>
  <c r="L35" i="49"/>
  <c r="B35" i="2"/>
  <c r="A39" i="2"/>
  <c r="L40" i="49"/>
  <c r="B40" i="2"/>
  <c r="A44" i="2"/>
  <c r="L45" i="49"/>
  <c r="B45" i="2"/>
  <c r="A49" i="2"/>
  <c r="L50" i="49"/>
  <c r="B50" i="2"/>
  <c r="A54" i="2"/>
  <c r="A7" i="49"/>
  <c r="D7" i="48"/>
  <c r="C17" i="1"/>
  <c r="L55" i="49"/>
  <c r="B55" i="2"/>
  <c r="D4" i="4"/>
  <c r="D37" i="4"/>
  <c r="G37" i="4"/>
  <c r="C17" i="11"/>
  <c r="G16" i="1"/>
  <c r="C16" i="11"/>
  <c r="G15" i="1"/>
  <c r="C15" i="11"/>
  <c r="G14" i="1"/>
  <c r="C14" i="11"/>
  <c r="G13" i="1"/>
  <c r="C13" i="11"/>
  <c r="G12" i="1"/>
  <c r="C12" i="11"/>
  <c r="G11" i="1"/>
  <c r="C11" i="11"/>
  <c r="G10" i="1"/>
  <c r="C10" i="11"/>
  <c r="G9" i="1"/>
  <c r="C9" i="11"/>
  <c r="G8" i="1"/>
  <c r="C8" i="11"/>
  <c r="D16" i="11"/>
  <c r="D13" i="11"/>
  <c r="D9" i="11"/>
  <c r="D18" i="48"/>
  <c r="G7" i="48"/>
  <c r="C7" i="1"/>
  <c r="E58" i="11"/>
  <c r="G40" i="11"/>
  <c r="F40" i="11"/>
  <c r="F43" i="44"/>
  <c r="F40" i="44"/>
  <c r="G40" i="40"/>
  <c r="F43" i="40"/>
  <c r="F40" i="40"/>
  <c r="G40" i="36"/>
  <c r="F43" i="36"/>
  <c r="F40" i="36"/>
  <c r="G40" i="32"/>
  <c r="F43" i="32"/>
  <c r="F40" i="32"/>
  <c r="G27" i="32"/>
  <c r="G40" i="28"/>
  <c r="F43" i="28"/>
  <c r="F40" i="28"/>
  <c r="G40" i="24"/>
  <c r="F43" i="24"/>
  <c r="F40" i="24"/>
  <c r="F38" i="24"/>
  <c r="F39" i="24"/>
  <c r="F58" i="24"/>
  <c r="F41" i="24"/>
  <c r="F42" i="24"/>
  <c r="F44" i="24"/>
  <c r="F45" i="24"/>
  <c r="F46" i="24"/>
  <c r="F47" i="24"/>
  <c r="F48" i="24"/>
  <c r="F49" i="24"/>
  <c r="F50" i="24"/>
  <c r="G40" i="21"/>
  <c r="F43" i="21"/>
  <c r="F40" i="21"/>
  <c r="G40" i="19"/>
  <c r="F43" i="19"/>
  <c r="F40" i="19"/>
  <c r="G43" i="15"/>
  <c r="G40" i="15"/>
  <c r="F43" i="15"/>
  <c r="F40" i="15"/>
  <c r="G40" i="1"/>
  <c r="F40" i="1"/>
  <c r="G43" i="1"/>
  <c r="F43" i="1"/>
  <c r="G57" i="44"/>
  <c r="G56" i="44"/>
  <c r="G55" i="44"/>
  <c r="G54" i="44"/>
  <c r="G53" i="44"/>
  <c r="G52" i="44"/>
  <c r="G51" i="44"/>
  <c r="G50" i="44"/>
  <c r="G49" i="44"/>
  <c r="G48" i="44"/>
  <c r="G47" i="44"/>
  <c r="G46" i="44"/>
  <c r="G45" i="44"/>
  <c r="G39" i="40"/>
  <c r="G44" i="44"/>
  <c r="G43" i="44"/>
  <c r="G42" i="44"/>
  <c r="G41" i="44"/>
  <c r="G40" i="44"/>
  <c r="G38" i="44"/>
  <c r="G33" i="44"/>
  <c r="G32" i="44"/>
  <c r="G31" i="44"/>
  <c r="G30" i="44"/>
  <c r="G29" i="44"/>
  <c r="G28" i="44"/>
  <c r="G27" i="44"/>
  <c r="G26" i="44"/>
  <c r="G25" i="44"/>
  <c r="G24" i="44"/>
  <c r="F17" i="44"/>
  <c r="E17" i="44"/>
  <c r="F16" i="44"/>
  <c r="E16" i="44"/>
  <c r="F15" i="44"/>
  <c r="E15" i="44"/>
  <c r="F14" i="44"/>
  <c r="E14" i="44"/>
  <c r="F13" i="44"/>
  <c r="E13" i="44"/>
  <c r="F12" i="44"/>
  <c r="E12" i="44"/>
  <c r="F11" i="44"/>
  <c r="E11" i="44"/>
  <c r="F10" i="44"/>
  <c r="E10" i="44"/>
  <c r="F9" i="44"/>
  <c r="E9" i="44"/>
  <c r="F8" i="44"/>
  <c r="E8" i="44"/>
  <c r="F7" i="44"/>
  <c r="E7" i="44"/>
  <c r="F18" i="44"/>
  <c r="E58" i="44"/>
  <c r="F57" i="44"/>
  <c r="F56" i="44"/>
  <c r="F55" i="44"/>
  <c r="F54" i="44"/>
  <c r="F53" i="44"/>
  <c r="F52" i="44"/>
  <c r="F51" i="44"/>
  <c r="F50" i="44"/>
  <c r="F49" i="44"/>
  <c r="F48" i="44"/>
  <c r="F47" i="44"/>
  <c r="F46" i="44"/>
  <c r="F45" i="44"/>
  <c r="F44" i="44"/>
  <c r="F42" i="44"/>
  <c r="F41" i="44"/>
  <c r="G39" i="44"/>
  <c r="F39" i="44"/>
  <c r="F38" i="44"/>
  <c r="E34" i="44"/>
  <c r="F33" i="44"/>
  <c r="F32" i="44"/>
  <c r="F31" i="44"/>
  <c r="F30" i="44"/>
  <c r="F29" i="44"/>
  <c r="F28" i="44"/>
  <c r="F27" i="44"/>
  <c r="F26" i="44"/>
  <c r="F25" i="44"/>
  <c r="F24" i="44"/>
  <c r="G3" i="44"/>
  <c r="C10" i="45"/>
  <c r="D8" i="44"/>
  <c r="L3" i="45"/>
  <c r="B122" i="46"/>
  <c r="C50" i="45"/>
  <c r="D16" i="44"/>
  <c r="B110" i="46"/>
  <c r="B98" i="46"/>
  <c r="C40" i="45"/>
  <c r="D14" i="44"/>
  <c r="B86" i="46"/>
  <c r="B74" i="46"/>
  <c r="C30" i="45"/>
  <c r="D12" i="44"/>
  <c r="B62" i="46"/>
  <c r="B50" i="46"/>
  <c r="C20" i="45"/>
  <c r="D10" i="44"/>
  <c r="B38" i="46"/>
  <c r="B26" i="46"/>
  <c r="B14" i="46"/>
  <c r="B125" i="46"/>
  <c r="B3" i="46"/>
  <c r="G35" i="47"/>
  <c r="G34" i="47"/>
  <c r="G33" i="47"/>
  <c r="G32" i="47"/>
  <c r="G31" i="47"/>
  <c r="G30" i="47"/>
  <c r="G29" i="47"/>
  <c r="G28" i="47"/>
  <c r="G27" i="47"/>
  <c r="G26" i="47"/>
  <c r="G25" i="47"/>
  <c r="G24" i="47"/>
  <c r="G23" i="47"/>
  <c r="G22" i="47"/>
  <c r="G21" i="47"/>
  <c r="G20" i="47"/>
  <c r="G19" i="47"/>
  <c r="G18" i="47"/>
  <c r="G17" i="47"/>
  <c r="G16" i="47"/>
  <c r="G15" i="47"/>
  <c r="G14" i="47"/>
  <c r="G13" i="47"/>
  <c r="G12" i="47"/>
  <c r="G11" i="47"/>
  <c r="G10" i="47"/>
  <c r="G9" i="47"/>
  <c r="G8" i="47"/>
  <c r="G7" i="47"/>
  <c r="G6" i="47"/>
  <c r="G5" i="47"/>
  <c r="G2" i="47"/>
  <c r="F17" i="40"/>
  <c r="E17" i="40"/>
  <c r="F16" i="40"/>
  <c r="E16" i="40"/>
  <c r="F15" i="40"/>
  <c r="E15" i="40"/>
  <c r="F14" i="40"/>
  <c r="E14" i="40"/>
  <c r="F13" i="40"/>
  <c r="E13" i="40"/>
  <c r="F12" i="40"/>
  <c r="E12" i="40"/>
  <c r="F11" i="40"/>
  <c r="E11" i="40"/>
  <c r="F10" i="40"/>
  <c r="E10" i="40"/>
  <c r="F9" i="40"/>
  <c r="E9" i="40"/>
  <c r="F8" i="40"/>
  <c r="E8" i="40"/>
  <c r="F7" i="40"/>
  <c r="E7" i="40"/>
  <c r="E18" i="40"/>
  <c r="G57" i="40"/>
  <c r="G56" i="40"/>
  <c r="G55" i="40"/>
  <c r="G54" i="40"/>
  <c r="G53" i="40"/>
  <c r="G52" i="40"/>
  <c r="G51" i="40"/>
  <c r="G50" i="40"/>
  <c r="G49" i="40"/>
  <c r="G48" i="40"/>
  <c r="G47" i="40"/>
  <c r="G46" i="40"/>
  <c r="G45" i="40"/>
  <c r="G44" i="40"/>
  <c r="G43" i="40"/>
  <c r="G42" i="40"/>
  <c r="G41" i="40"/>
  <c r="G38" i="40"/>
  <c r="G58" i="40"/>
  <c r="G33" i="40"/>
  <c r="G32" i="40"/>
  <c r="G31" i="40"/>
  <c r="G30" i="40"/>
  <c r="G29" i="40"/>
  <c r="G28" i="40"/>
  <c r="G27" i="40"/>
  <c r="G26" i="40"/>
  <c r="G25" i="40"/>
  <c r="G24" i="40"/>
  <c r="E58" i="40"/>
  <c r="F57" i="40"/>
  <c r="F56" i="40"/>
  <c r="F55" i="40"/>
  <c r="F54" i="40"/>
  <c r="F53" i="40"/>
  <c r="F52" i="40"/>
  <c r="F51" i="40"/>
  <c r="F50" i="40"/>
  <c r="F49" i="40"/>
  <c r="F48" i="40"/>
  <c r="F47" i="40"/>
  <c r="F46" i="40"/>
  <c r="F45" i="40"/>
  <c r="F44" i="40"/>
  <c r="F42" i="40"/>
  <c r="F41" i="40"/>
  <c r="F39" i="40"/>
  <c r="F38" i="40"/>
  <c r="E34" i="40"/>
  <c r="F33" i="40"/>
  <c r="F32" i="40"/>
  <c r="F31" i="40"/>
  <c r="F30" i="40"/>
  <c r="F29" i="40"/>
  <c r="F28" i="40"/>
  <c r="F27" i="40"/>
  <c r="F26" i="40"/>
  <c r="F25" i="40"/>
  <c r="F24" i="40"/>
  <c r="G3" i="40"/>
  <c r="C45" i="41"/>
  <c r="C35" i="41"/>
  <c r="D13" i="40"/>
  <c r="C25" i="41"/>
  <c r="D15" i="40"/>
  <c r="D11" i="40"/>
  <c r="C5" i="41"/>
  <c r="D7" i="40"/>
  <c r="L3" i="41"/>
  <c r="B122" i="42"/>
  <c r="B110" i="42"/>
  <c r="B98" i="42"/>
  <c r="B86" i="42"/>
  <c r="B74" i="42"/>
  <c r="B62" i="42"/>
  <c r="B50" i="42"/>
  <c r="B38" i="42"/>
  <c r="B26" i="42"/>
  <c r="C10" i="41"/>
  <c r="D8" i="40"/>
  <c r="B14" i="42"/>
  <c r="B3" i="42"/>
  <c r="G35" i="43"/>
  <c r="G34" i="43"/>
  <c r="G33" i="43"/>
  <c r="G32" i="43"/>
  <c r="G31" i="43"/>
  <c r="G30" i="43"/>
  <c r="G29" i="43"/>
  <c r="G28" i="43"/>
  <c r="G27" i="43"/>
  <c r="G26" i="43"/>
  <c r="G25" i="43"/>
  <c r="G24" i="43"/>
  <c r="G23" i="43"/>
  <c r="G22" i="43"/>
  <c r="G21" i="43"/>
  <c r="G20" i="43"/>
  <c r="G19" i="43"/>
  <c r="G18" i="43"/>
  <c r="G17" i="43"/>
  <c r="G16" i="43"/>
  <c r="G15" i="43"/>
  <c r="G14" i="43"/>
  <c r="G13" i="43"/>
  <c r="G12" i="43"/>
  <c r="G11" i="43"/>
  <c r="G10" i="43"/>
  <c r="G9" i="43"/>
  <c r="G8" i="43"/>
  <c r="G7" i="43"/>
  <c r="G6" i="43"/>
  <c r="G5" i="43"/>
  <c r="G2" i="43"/>
  <c r="F16" i="36"/>
  <c r="E16" i="36"/>
  <c r="F15" i="36"/>
  <c r="E15" i="36"/>
  <c r="F14" i="36"/>
  <c r="E14" i="36"/>
  <c r="F13" i="36"/>
  <c r="E13" i="36"/>
  <c r="F12" i="36"/>
  <c r="E12" i="36"/>
  <c r="F11" i="36"/>
  <c r="E11" i="36"/>
  <c r="F10" i="36"/>
  <c r="E10" i="36"/>
  <c r="F9" i="36"/>
  <c r="E9" i="36"/>
  <c r="F8" i="36"/>
  <c r="E8" i="36"/>
  <c r="F7" i="36"/>
  <c r="E7" i="36"/>
  <c r="F17" i="36"/>
  <c r="E17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39" i="36"/>
  <c r="G38" i="36"/>
  <c r="G33" i="36"/>
  <c r="G32" i="36"/>
  <c r="G31" i="36"/>
  <c r="G30" i="36"/>
  <c r="G29" i="36"/>
  <c r="G28" i="36"/>
  <c r="G27" i="36"/>
  <c r="G26" i="36"/>
  <c r="G25" i="36"/>
  <c r="G24" i="36"/>
  <c r="E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2" i="36"/>
  <c r="F41" i="36"/>
  <c r="F39" i="36"/>
  <c r="F38" i="36"/>
  <c r="E34" i="36"/>
  <c r="F33" i="36"/>
  <c r="F32" i="36"/>
  <c r="F31" i="36"/>
  <c r="F30" i="36"/>
  <c r="F29" i="36"/>
  <c r="F28" i="36"/>
  <c r="F27" i="36"/>
  <c r="F26" i="36"/>
  <c r="F25" i="36"/>
  <c r="F24" i="36"/>
  <c r="G3" i="36"/>
  <c r="C50" i="37"/>
  <c r="C40" i="37"/>
  <c r="C30" i="37"/>
  <c r="D12" i="36"/>
  <c r="C20" i="37"/>
  <c r="C10" i="37"/>
  <c r="D8" i="36"/>
  <c r="D16" i="36"/>
  <c r="D10" i="36"/>
  <c r="L3" i="37"/>
  <c r="B122" i="38"/>
  <c r="B110" i="38"/>
  <c r="C45" i="37"/>
  <c r="D15" i="36"/>
  <c r="B98" i="38"/>
  <c r="B86" i="38"/>
  <c r="C35" i="37"/>
  <c r="D13" i="36"/>
  <c r="B74" i="38"/>
  <c r="B62" i="38"/>
  <c r="B50" i="38"/>
  <c r="B38" i="38"/>
  <c r="B26" i="38"/>
  <c r="B14" i="38"/>
  <c r="B125" i="38"/>
  <c r="B3" i="38"/>
  <c r="G35" i="39"/>
  <c r="G34" i="39"/>
  <c r="G33" i="39"/>
  <c r="G32" i="39"/>
  <c r="G31" i="39"/>
  <c r="G30" i="39"/>
  <c r="G29" i="39"/>
  <c r="G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G9" i="39"/>
  <c r="G8" i="39"/>
  <c r="G7" i="39"/>
  <c r="G6" i="39"/>
  <c r="G5" i="39"/>
  <c r="G2" i="39"/>
  <c r="F17" i="32"/>
  <c r="E17" i="32"/>
  <c r="F16" i="32"/>
  <c r="E16" i="32"/>
  <c r="F15" i="32"/>
  <c r="E15" i="32"/>
  <c r="F14" i="32"/>
  <c r="E14" i="32"/>
  <c r="F13" i="32"/>
  <c r="E13" i="32"/>
  <c r="F12" i="32"/>
  <c r="E12" i="32"/>
  <c r="F11" i="32"/>
  <c r="E11" i="32"/>
  <c r="F10" i="32"/>
  <c r="E10" i="32"/>
  <c r="F9" i="32"/>
  <c r="E9" i="32"/>
  <c r="F8" i="32"/>
  <c r="E8" i="32"/>
  <c r="F7" i="32"/>
  <c r="E7" i="32"/>
  <c r="G57" i="32"/>
  <c r="G56" i="32"/>
  <c r="G55" i="32"/>
  <c r="G54" i="32"/>
  <c r="G53" i="32"/>
  <c r="G52" i="32"/>
  <c r="G51" i="32"/>
  <c r="G50" i="32"/>
  <c r="G49" i="32"/>
  <c r="G48" i="32"/>
  <c r="G47" i="32"/>
  <c r="G46" i="32"/>
  <c r="G45" i="32"/>
  <c r="G44" i="32"/>
  <c r="G43" i="32"/>
  <c r="G42" i="32"/>
  <c r="G41" i="32"/>
  <c r="G39" i="32"/>
  <c r="G38" i="32"/>
  <c r="G33" i="32"/>
  <c r="G32" i="32"/>
  <c r="G31" i="32"/>
  <c r="G30" i="32"/>
  <c r="G29" i="32"/>
  <c r="G28" i="32"/>
  <c r="G26" i="32"/>
  <c r="G25" i="32"/>
  <c r="G24" i="32"/>
  <c r="E58" i="32"/>
  <c r="F57" i="32"/>
  <c r="F56" i="32"/>
  <c r="F55" i="32"/>
  <c r="F54" i="32"/>
  <c r="F53" i="32"/>
  <c r="F52" i="32"/>
  <c r="F51" i="32"/>
  <c r="F50" i="32"/>
  <c r="F49" i="32"/>
  <c r="F48" i="32"/>
  <c r="F47" i="32"/>
  <c r="F46" i="32"/>
  <c r="F45" i="32"/>
  <c r="F44" i="32"/>
  <c r="F42" i="32"/>
  <c r="F41" i="32"/>
  <c r="F39" i="32"/>
  <c r="F38" i="32"/>
  <c r="E34" i="32"/>
  <c r="F33" i="32"/>
  <c r="F32" i="32"/>
  <c r="F31" i="32"/>
  <c r="F30" i="32"/>
  <c r="F29" i="32"/>
  <c r="F28" i="32"/>
  <c r="F27" i="32"/>
  <c r="F26" i="32"/>
  <c r="F25" i="32"/>
  <c r="F24" i="32"/>
  <c r="G3" i="32"/>
  <c r="C45" i="33"/>
  <c r="D15" i="32"/>
  <c r="C35" i="33"/>
  <c r="D13" i="32"/>
  <c r="C25" i="33"/>
  <c r="D11" i="32"/>
  <c r="C5" i="33"/>
  <c r="D7" i="32"/>
  <c r="L3" i="33"/>
  <c r="B122" i="34"/>
  <c r="B110" i="34"/>
  <c r="B98" i="34"/>
  <c r="B86" i="34"/>
  <c r="B74" i="34"/>
  <c r="B62" i="34"/>
  <c r="B50" i="34"/>
  <c r="B38" i="34"/>
  <c r="C15" i="33"/>
  <c r="D9" i="32"/>
  <c r="B26" i="34"/>
  <c r="B14" i="34"/>
  <c r="B3" i="34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9" i="35"/>
  <c r="G8" i="35"/>
  <c r="G7" i="35"/>
  <c r="G6" i="35"/>
  <c r="G5" i="35"/>
  <c r="G2" i="35"/>
  <c r="F58" i="44"/>
  <c r="F18" i="40"/>
  <c r="F58" i="36"/>
  <c r="F34" i="36"/>
  <c r="F18" i="32"/>
  <c r="F58" i="32"/>
  <c r="E18" i="32"/>
  <c r="C25" i="45"/>
  <c r="D11" i="44"/>
  <c r="C35" i="45"/>
  <c r="D13" i="44"/>
  <c r="C45" i="45"/>
  <c r="D15" i="44"/>
  <c r="C5" i="45"/>
  <c r="D7" i="44"/>
  <c r="B125" i="42"/>
  <c r="C20" i="41"/>
  <c r="D10" i="40"/>
  <c r="C30" i="41"/>
  <c r="D12" i="40"/>
  <c r="C40" i="41"/>
  <c r="D14" i="40"/>
  <c r="C50" i="41"/>
  <c r="D16" i="40"/>
  <c r="C5" i="37"/>
  <c r="C25" i="37"/>
  <c r="D11" i="36"/>
  <c r="C10" i="33"/>
  <c r="B125" i="34"/>
  <c r="C20" i="33"/>
  <c r="D10" i="32"/>
  <c r="C30" i="33"/>
  <c r="C40" i="33"/>
  <c r="D14" i="32"/>
  <c r="C50" i="33"/>
  <c r="D16" i="32"/>
  <c r="E18" i="36"/>
  <c r="F18" i="36"/>
  <c r="C15" i="45"/>
  <c r="D9" i="44"/>
  <c r="E18" i="44"/>
  <c r="F58" i="40"/>
  <c r="C15" i="41"/>
  <c r="D9" i="40"/>
  <c r="D18" i="40"/>
  <c r="F34" i="40"/>
  <c r="C15" i="37"/>
  <c r="D9" i="36"/>
  <c r="G58" i="44"/>
  <c r="C56" i="45"/>
  <c r="G58" i="36"/>
  <c r="D14" i="36"/>
  <c r="C56" i="37"/>
  <c r="D7" i="36"/>
  <c r="G58" i="32"/>
  <c r="D12" i="32"/>
  <c r="D8" i="32"/>
  <c r="D18" i="44"/>
  <c r="D18" i="32"/>
  <c r="C56" i="41"/>
  <c r="D18" i="36"/>
  <c r="C56" i="33"/>
  <c r="F37" i="31"/>
  <c r="F17" i="28"/>
  <c r="G36" i="31"/>
  <c r="F36" i="31"/>
  <c r="D36" i="31"/>
  <c r="C5" i="29"/>
  <c r="E17" i="28"/>
  <c r="F16" i="28"/>
  <c r="E16" i="28"/>
  <c r="F15" i="28"/>
  <c r="E15" i="28"/>
  <c r="F14" i="28"/>
  <c r="E14" i="28"/>
  <c r="F13" i="28"/>
  <c r="E13" i="28"/>
  <c r="F12" i="28"/>
  <c r="E12" i="28"/>
  <c r="F11" i="28"/>
  <c r="E11" i="28"/>
  <c r="F10" i="28"/>
  <c r="E10" i="28"/>
  <c r="F9" i="28"/>
  <c r="E9" i="28"/>
  <c r="F8" i="28"/>
  <c r="E8" i="28"/>
  <c r="F7" i="28"/>
  <c r="E7" i="28"/>
  <c r="G57" i="28"/>
  <c r="G56" i="28"/>
  <c r="G55" i="28"/>
  <c r="G54" i="28"/>
  <c r="G53" i="28"/>
  <c r="G52" i="28"/>
  <c r="G51" i="28"/>
  <c r="G50" i="28"/>
  <c r="G49" i="28"/>
  <c r="G48" i="28"/>
  <c r="G47" i="28"/>
  <c r="G46" i="28"/>
  <c r="G45" i="28"/>
  <c r="G44" i="28"/>
  <c r="G43" i="28"/>
  <c r="G42" i="28"/>
  <c r="G41" i="28"/>
  <c r="G39" i="28"/>
  <c r="G38" i="28"/>
  <c r="G58" i="28"/>
  <c r="G33" i="28"/>
  <c r="G32" i="28"/>
  <c r="G31" i="28"/>
  <c r="G30" i="28"/>
  <c r="G29" i="28"/>
  <c r="G28" i="28"/>
  <c r="G27" i="28"/>
  <c r="G26" i="28"/>
  <c r="G25" i="28"/>
  <c r="G24" i="28"/>
  <c r="E58" i="28"/>
  <c r="F57" i="28"/>
  <c r="F56" i="28"/>
  <c r="F55" i="28"/>
  <c r="F54" i="28"/>
  <c r="F53" i="28"/>
  <c r="F52" i="28"/>
  <c r="F51" i="28"/>
  <c r="F50" i="28"/>
  <c r="F49" i="28"/>
  <c r="F48" i="28"/>
  <c r="F47" i="28"/>
  <c r="F46" i="28"/>
  <c r="F45" i="28"/>
  <c r="F44" i="28"/>
  <c r="F42" i="28"/>
  <c r="F41" i="28"/>
  <c r="F39" i="28"/>
  <c r="F58" i="28"/>
  <c r="F38" i="28"/>
  <c r="E34" i="28"/>
  <c r="F33" i="28"/>
  <c r="F32" i="28"/>
  <c r="F31" i="28"/>
  <c r="F30" i="28"/>
  <c r="F29" i="28"/>
  <c r="F28" i="28"/>
  <c r="F27" i="28"/>
  <c r="F26" i="28"/>
  <c r="F25" i="28"/>
  <c r="F24" i="28"/>
  <c r="G3" i="28"/>
  <c r="D7" i="28"/>
  <c r="L3" i="29"/>
  <c r="B122" i="30"/>
  <c r="C50" i="29"/>
  <c r="D16" i="28"/>
  <c r="B110" i="30"/>
  <c r="B98" i="30"/>
  <c r="C40" i="29"/>
  <c r="D14" i="28"/>
  <c r="B86" i="30"/>
  <c r="B74" i="30"/>
  <c r="C30" i="29"/>
  <c r="D12" i="28"/>
  <c r="B62" i="30"/>
  <c r="B50" i="30"/>
  <c r="C20" i="29"/>
  <c r="D10" i="28"/>
  <c r="B38" i="30"/>
  <c r="C15" i="29"/>
  <c r="B26" i="30"/>
  <c r="C10" i="29"/>
  <c r="D8" i="28"/>
  <c r="B14" i="30"/>
  <c r="B3" i="30"/>
  <c r="G35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G5" i="31"/>
  <c r="G2" i="31"/>
  <c r="F34" i="28"/>
  <c r="C25" i="29"/>
  <c r="D11" i="28"/>
  <c r="C35" i="29"/>
  <c r="D13" i="28"/>
  <c r="C45" i="29"/>
  <c r="D15" i="28"/>
  <c r="B125" i="30"/>
  <c r="E18" i="28"/>
  <c r="F18" i="28"/>
  <c r="C56" i="29"/>
  <c r="D9" i="28"/>
  <c r="D18" i="28"/>
  <c r="F16" i="24"/>
  <c r="E16" i="24"/>
  <c r="F15" i="24"/>
  <c r="E15" i="24"/>
  <c r="F14" i="24"/>
  <c r="E14" i="24"/>
  <c r="F13" i="24"/>
  <c r="E13" i="24"/>
  <c r="F12" i="24"/>
  <c r="E12" i="24"/>
  <c r="F11" i="24"/>
  <c r="E11" i="24"/>
  <c r="F10" i="24"/>
  <c r="E10" i="24"/>
  <c r="F9" i="24"/>
  <c r="E9" i="24"/>
  <c r="F8" i="24"/>
  <c r="E8" i="24"/>
  <c r="F7" i="24"/>
  <c r="E7" i="24"/>
  <c r="C50" i="25"/>
  <c r="C5" i="25"/>
  <c r="F17" i="24"/>
  <c r="E17" i="24"/>
  <c r="G57" i="24"/>
  <c r="G56" i="24"/>
  <c r="G55" i="24"/>
  <c r="G54" i="24"/>
  <c r="G53" i="24"/>
  <c r="G52" i="24"/>
  <c r="G51" i="24"/>
  <c r="G50" i="24"/>
  <c r="G49" i="24"/>
  <c r="G48" i="24"/>
  <c r="G47" i="24"/>
  <c r="G46" i="24"/>
  <c r="G45" i="24"/>
  <c r="G44" i="24"/>
  <c r="G43" i="24"/>
  <c r="G42" i="24"/>
  <c r="G41" i="24"/>
  <c r="G39" i="24"/>
  <c r="G38" i="24"/>
  <c r="G33" i="24"/>
  <c r="G32" i="24"/>
  <c r="G31" i="24"/>
  <c r="G30" i="24"/>
  <c r="G29" i="24"/>
  <c r="G28" i="24"/>
  <c r="G27" i="24"/>
  <c r="G26" i="24"/>
  <c r="G25" i="24"/>
  <c r="G24" i="24"/>
  <c r="C5" i="18"/>
  <c r="C50" i="20"/>
  <c r="C45" i="20"/>
  <c r="C40" i="20"/>
  <c r="C35" i="20"/>
  <c r="C30" i="20"/>
  <c r="C25" i="20"/>
  <c r="C20" i="20"/>
  <c r="C10" i="20"/>
  <c r="C5" i="20"/>
  <c r="F18" i="24"/>
  <c r="E18" i="24"/>
  <c r="E58" i="24"/>
  <c r="F57" i="24"/>
  <c r="F56" i="24"/>
  <c r="F55" i="24"/>
  <c r="F54" i="24"/>
  <c r="F53" i="24"/>
  <c r="F52" i="24"/>
  <c r="F51" i="24"/>
  <c r="G58" i="24"/>
  <c r="E34" i="24"/>
  <c r="F33" i="24"/>
  <c r="F32" i="24"/>
  <c r="F31" i="24"/>
  <c r="F30" i="24"/>
  <c r="F29" i="24"/>
  <c r="F28" i="24"/>
  <c r="F27" i="24"/>
  <c r="F26" i="24"/>
  <c r="F25" i="24"/>
  <c r="F24" i="24"/>
  <c r="G3" i="24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9" i="27"/>
  <c r="G8" i="27"/>
  <c r="G7" i="27"/>
  <c r="G6" i="27"/>
  <c r="G5" i="27"/>
  <c r="G2" i="27"/>
  <c r="F34" i="24"/>
  <c r="B122" i="26"/>
  <c r="B110" i="26"/>
  <c r="B98" i="26"/>
  <c r="B86" i="26"/>
  <c r="B74" i="26"/>
  <c r="B62" i="26"/>
  <c r="B50" i="26"/>
  <c r="B38" i="26"/>
  <c r="B26" i="26"/>
  <c r="B14" i="26"/>
  <c r="B3" i="26"/>
  <c r="D16" i="24"/>
  <c r="D7" i="24"/>
  <c r="L3" i="25"/>
  <c r="F37" i="23"/>
  <c r="G36" i="23"/>
  <c r="F36" i="23"/>
  <c r="D36" i="23"/>
  <c r="F16" i="21"/>
  <c r="E16" i="21"/>
  <c r="F15" i="21"/>
  <c r="E15" i="21"/>
  <c r="F14" i="21"/>
  <c r="E14" i="21"/>
  <c r="F13" i="21"/>
  <c r="E13" i="21"/>
  <c r="F12" i="21"/>
  <c r="E12" i="21"/>
  <c r="F11" i="21"/>
  <c r="E11" i="21"/>
  <c r="F10" i="21"/>
  <c r="E10" i="21"/>
  <c r="F9" i="21"/>
  <c r="E9" i="21"/>
  <c r="F8" i="21"/>
  <c r="E8" i="21"/>
  <c r="F7" i="21"/>
  <c r="E7" i="21"/>
  <c r="G43" i="21"/>
  <c r="G57" i="21"/>
  <c r="G56" i="21"/>
  <c r="G55" i="21"/>
  <c r="G54" i="21"/>
  <c r="G53" i="21"/>
  <c r="G52" i="21"/>
  <c r="G51" i="21"/>
  <c r="G50" i="21"/>
  <c r="G49" i="21"/>
  <c r="G48" i="21"/>
  <c r="G47" i="21"/>
  <c r="G46" i="21"/>
  <c r="G45" i="21"/>
  <c r="G44" i="21"/>
  <c r="G42" i="21"/>
  <c r="G41" i="21"/>
  <c r="G39" i="21"/>
  <c r="G38" i="21"/>
  <c r="G33" i="21"/>
  <c r="G32" i="21"/>
  <c r="G31" i="21"/>
  <c r="G30" i="21"/>
  <c r="G29" i="21"/>
  <c r="G28" i="21"/>
  <c r="G27" i="21"/>
  <c r="G26" i="21"/>
  <c r="G25" i="21"/>
  <c r="G24" i="21"/>
  <c r="E58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4" i="21"/>
  <c r="F42" i="21"/>
  <c r="F41" i="21"/>
  <c r="F39" i="21"/>
  <c r="F38" i="21"/>
  <c r="F58" i="21"/>
  <c r="E34" i="21"/>
  <c r="F33" i="21"/>
  <c r="F32" i="21"/>
  <c r="F31" i="21"/>
  <c r="F30" i="21"/>
  <c r="F29" i="21"/>
  <c r="F28" i="21"/>
  <c r="F27" i="21"/>
  <c r="F26" i="21"/>
  <c r="F25" i="21"/>
  <c r="F24" i="21"/>
  <c r="G3" i="21"/>
  <c r="F17" i="21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7" i="23"/>
  <c r="G6" i="23"/>
  <c r="G5" i="23"/>
  <c r="G2" i="23"/>
  <c r="B122" i="22"/>
  <c r="C50" i="18"/>
  <c r="B110" i="22"/>
  <c r="C45" i="18"/>
  <c r="B98" i="22"/>
  <c r="C40" i="18"/>
  <c r="B86" i="22"/>
  <c r="C35" i="18"/>
  <c r="B74" i="22"/>
  <c r="C30" i="18"/>
  <c r="B62" i="22"/>
  <c r="C25" i="18"/>
  <c r="B50" i="22"/>
  <c r="C20" i="18"/>
  <c r="B38" i="22"/>
  <c r="C15" i="18"/>
  <c r="B26" i="22"/>
  <c r="C10" i="18"/>
  <c r="C56" i="18"/>
  <c r="B14" i="22"/>
  <c r="B3" i="22"/>
  <c r="D7" i="21"/>
  <c r="L3" i="18"/>
  <c r="F37" i="17"/>
  <c r="F17" i="19"/>
  <c r="G36" i="17"/>
  <c r="F36" i="17"/>
  <c r="D36" i="17"/>
  <c r="E17" i="19"/>
  <c r="F16" i="19"/>
  <c r="E16" i="19"/>
  <c r="F15" i="19"/>
  <c r="E15" i="19"/>
  <c r="F14" i="19"/>
  <c r="E14" i="19"/>
  <c r="F13" i="19"/>
  <c r="E13" i="19"/>
  <c r="F12" i="19"/>
  <c r="E12" i="19"/>
  <c r="F11" i="19"/>
  <c r="E11" i="19"/>
  <c r="F10" i="19"/>
  <c r="E10" i="19"/>
  <c r="F9" i="19"/>
  <c r="E9" i="19"/>
  <c r="F8" i="19"/>
  <c r="E8" i="19"/>
  <c r="F7" i="19"/>
  <c r="E7" i="19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G5" i="17"/>
  <c r="G2" i="17"/>
  <c r="B125" i="26"/>
  <c r="C25" i="25"/>
  <c r="D11" i="24"/>
  <c r="C35" i="25"/>
  <c r="D13" i="24"/>
  <c r="C45" i="25"/>
  <c r="D15" i="24"/>
  <c r="C10" i="25"/>
  <c r="D8" i="24"/>
  <c r="C20" i="25"/>
  <c r="D10" i="24"/>
  <c r="C30" i="25"/>
  <c r="D12" i="24"/>
  <c r="C40" i="25"/>
  <c r="D14" i="24"/>
  <c r="B125" i="22"/>
  <c r="C15" i="25"/>
  <c r="F34" i="21"/>
  <c r="D16" i="21"/>
  <c r="D14" i="21"/>
  <c r="D12" i="21"/>
  <c r="D10" i="21"/>
  <c r="D9" i="21"/>
  <c r="D11" i="21"/>
  <c r="D13" i="21"/>
  <c r="D15" i="21"/>
  <c r="D8" i="21"/>
  <c r="E17" i="21"/>
  <c r="E18" i="21"/>
  <c r="F18" i="21"/>
  <c r="G58" i="21"/>
  <c r="B122" i="16"/>
  <c r="B110" i="16"/>
  <c r="B98" i="16"/>
  <c r="B86" i="16"/>
  <c r="B74" i="16"/>
  <c r="B62" i="16"/>
  <c r="B50" i="16"/>
  <c r="B38" i="16"/>
  <c r="B26" i="16"/>
  <c r="B14" i="16"/>
  <c r="B125" i="16"/>
  <c r="B3" i="16"/>
  <c r="C56" i="25"/>
  <c r="D9" i="24"/>
  <c r="D18" i="24"/>
  <c r="C15" i="20"/>
  <c r="D18" i="21"/>
  <c r="C56" i="20"/>
  <c r="D16" i="19"/>
  <c r="D15" i="19"/>
  <c r="D14" i="19"/>
  <c r="D13" i="19"/>
  <c r="D12" i="19"/>
  <c r="D11" i="19"/>
  <c r="D10" i="19"/>
  <c r="D9" i="19"/>
  <c r="D8" i="19"/>
  <c r="D7" i="19"/>
  <c r="L3" i="20"/>
  <c r="G43" i="19"/>
  <c r="G57" i="19"/>
  <c r="G56" i="19"/>
  <c r="G55" i="19"/>
  <c r="G54" i="19"/>
  <c r="G53" i="19"/>
  <c r="G52" i="19"/>
  <c r="G51" i="19"/>
  <c r="G50" i="19"/>
  <c r="G49" i="19"/>
  <c r="G48" i="19"/>
  <c r="G47" i="19"/>
  <c r="G46" i="19"/>
  <c r="G45" i="19"/>
  <c r="G44" i="19"/>
  <c r="G42" i="19"/>
  <c r="G41" i="19"/>
  <c r="G39" i="19"/>
  <c r="G38" i="19"/>
  <c r="G33" i="19"/>
  <c r="G32" i="19"/>
  <c r="G31" i="19"/>
  <c r="G30" i="19"/>
  <c r="G29" i="19"/>
  <c r="G28" i="19"/>
  <c r="G27" i="19"/>
  <c r="G26" i="19"/>
  <c r="G25" i="19"/>
  <c r="G24" i="19"/>
  <c r="F18" i="19"/>
  <c r="F56" i="19"/>
  <c r="F46" i="19"/>
  <c r="F26" i="19"/>
  <c r="E18" i="19"/>
  <c r="D18" i="19"/>
  <c r="E58" i="19"/>
  <c r="F57" i="19"/>
  <c r="F55" i="19"/>
  <c r="F54" i="19"/>
  <c r="F53" i="19"/>
  <c r="F52" i="19"/>
  <c r="F51" i="19"/>
  <c r="F50" i="19"/>
  <c r="F49" i="19"/>
  <c r="F48" i="19"/>
  <c r="F47" i="19"/>
  <c r="F45" i="19"/>
  <c r="F44" i="19"/>
  <c r="F42" i="19"/>
  <c r="F41" i="19"/>
  <c r="F58" i="19"/>
  <c r="F39" i="19"/>
  <c r="F38" i="19"/>
  <c r="E34" i="19"/>
  <c r="F33" i="19"/>
  <c r="F32" i="19"/>
  <c r="F31" i="19"/>
  <c r="F30" i="19"/>
  <c r="F29" i="19"/>
  <c r="F28" i="19"/>
  <c r="F27" i="19"/>
  <c r="F25" i="19"/>
  <c r="F34" i="19"/>
  <c r="F24" i="19"/>
  <c r="G3" i="19"/>
  <c r="F36" i="14"/>
  <c r="F37" i="14"/>
  <c r="F17" i="15"/>
  <c r="D36" i="14"/>
  <c r="F36" i="8"/>
  <c r="F37" i="8"/>
  <c r="D36" i="8"/>
  <c r="E17" i="11"/>
  <c r="C50" i="2"/>
  <c r="C45" i="2"/>
  <c r="C40" i="2"/>
  <c r="C35" i="2"/>
  <c r="C30" i="2"/>
  <c r="F16" i="15"/>
  <c r="E16" i="15"/>
  <c r="F15" i="15"/>
  <c r="E15" i="15"/>
  <c r="F14" i="15"/>
  <c r="E14" i="15"/>
  <c r="F13" i="15"/>
  <c r="E13" i="15"/>
  <c r="F12" i="15"/>
  <c r="E12" i="15"/>
  <c r="F11" i="15"/>
  <c r="E11" i="15"/>
  <c r="F10" i="15"/>
  <c r="E10" i="15"/>
  <c r="F9" i="15"/>
  <c r="E9" i="15"/>
  <c r="F8" i="15"/>
  <c r="E8" i="15"/>
  <c r="F7" i="15"/>
  <c r="E7" i="15"/>
  <c r="L3" i="13"/>
  <c r="E17" i="1"/>
  <c r="G58" i="19"/>
  <c r="E17" i="15"/>
  <c r="E18" i="1"/>
  <c r="E18" i="15"/>
  <c r="G39" i="15"/>
  <c r="G41" i="15"/>
  <c r="G42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38" i="15"/>
  <c r="G58" i="15"/>
  <c r="G25" i="15"/>
  <c r="G26" i="15"/>
  <c r="G27" i="15"/>
  <c r="G28" i="15"/>
  <c r="G29" i="15"/>
  <c r="G30" i="15"/>
  <c r="G31" i="15"/>
  <c r="G32" i="15"/>
  <c r="G33" i="15"/>
  <c r="G24" i="15"/>
  <c r="F18" i="15"/>
  <c r="E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2" i="15"/>
  <c r="F41" i="15"/>
  <c r="F58" i="15"/>
  <c r="F39" i="15"/>
  <c r="F38" i="15"/>
  <c r="E34" i="15"/>
  <c r="F33" i="15"/>
  <c r="F32" i="15"/>
  <c r="F31" i="15"/>
  <c r="F30" i="15"/>
  <c r="F29" i="15"/>
  <c r="F28" i="15"/>
  <c r="F27" i="15"/>
  <c r="F26" i="15"/>
  <c r="F25" i="15"/>
  <c r="F24" i="15"/>
  <c r="G3" i="15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G2" i="14"/>
  <c r="G36" i="14"/>
  <c r="B122" i="9"/>
  <c r="B110" i="9"/>
  <c r="B98" i="9"/>
  <c r="B86" i="9"/>
  <c r="B74" i="9"/>
  <c r="B62" i="9"/>
  <c r="B50" i="9"/>
  <c r="B38" i="9"/>
  <c r="B26" i="9"/>
  <c r="B14" i="9"/>
  <c r="B3" i="9"/>
  <c r="D8" i="15"/>
  <c r="D10" i="15"/>
  <c r="D12" i="15"/>
  <c r="D14" i="15"/>
  <c r="D16" i="15"/>
  <c r="D11" i="15"/>
  <c r="D13" i="15"/>
  <c r="D15" i="15"/>
  <c r="D9" i="15"/>
  <c r="B125" i="9"/>
  <c r="F17" i="11"/>
  <c r="F16" i="11"/>
  <c r="E16" i="11"/>
  <c r="F15" i="11"/>
  <c r="E15" i="11"/>
  <c r="F14" i="11"/>
  <c r="E14" i="11"/>
  <c r="F13" i="11"/>
  <c r="E13" i="11"/>
  <c r="F12" i="11"/>
  <c r="E12" i="11"/>
  <c r="F11" i="11"/>
  <c r="E11" i="11"/>
  <c r="F10" i="11"/>
  <c r="E10" i="11"/>
  <c r="F9" i="11"/>
  <c r="E9" i="11"/>
  <c r="F8" i="11"/>
  <c r="E8" i="11"/>
  <c r="F7" i="11"/>
  <c r="E7" i="11"/>
  <c r="G39" i="11"/>
  <c r="G41" i="11"/>
  <c r="G43" i="11"/>
  <c r="G44" i="11"/>
  <c r="G45" i="11"/>
  <c r="G46" i="11"/>
  <c r="G47" i="11"/>
  <c r="G48" i="11"/>
  <c r="G49" i="11"/>
  <c r="G50" i="11"/>
  <c r="G51" i="11"/>
  <c r="G52" i="11"/>
  <c r="G38" i="11"/>
  <c r="G58" i="11"/>
  <c r="F52" i="11"/>
  <c r="F51" i="11"/>
  <c r="F50" i="11"/>
  <c r="F49" i="11"/>
  <c r="F48" i="11"/>
  <c r="F47" i="11"/>
  <c r="F46" i="11"/>
  <c r="F45" i="11"/>
  <c r="F44" i="11"/>
  <c r="F43" i="11"/>
  <c r="F41" i="11"/>
  <c r="F39" i="11"/>
  <c r="F38" i="11"/>
  <c r="G3" i="11"/>
  <c r="G3" i="1"/>
  <c r="G51" i="1"/>
  <c r="G52" i="1"/>
  <c r="G53" i="1"/>
  <c r="F51" i="1"/>
  <c r="F52" i="1"/>
  <c r="F53" i="1"/>
  <c r="E58" i="1"/>
  <c r="G45" i="1"/>
  <c r="G46" i="1"/>
  <c r="G47" i="1"/>
  <c r="G48" i="1"/>
  <c r="G49" i="1"/>
  <c r="G50" i="1"/>
  <c r="G54" i="1"/>
  <c r="G55" i="1"/>
  <c r="G56" i="1"/>
  <c r="G57" i="1"/>
  <c r="F46" i="1"/>
  <c r="F47" i="1"/>
  <c r="F48" i="1"/>
  <c r="F49" i="1"/>
  <c r="F50" i="1"/>
  <c r="F54" i="1"/>
  <c r="F55" i="1"/>
  <c r="F56" i="1"/>
  <c r="F57" i="1"/>
  <c r="G39" i="1"/>
  <c r="G41" i="1"/>
  <c r="G42" i="1"/>
  <c r="G44" i="1"/>
  <c r="F39" i="1"/>
  <c r="F58" i="1"/>
  <c r="F41" i="1"/>
  <c r="F42" i="1"/>
  <c r="F44" i="1"/>
  <c r="F45" i="1"/>
  <c r="F38" i="1"/>
  <c r="F58" i="11"/>
  <c r="D7" i="15"/>
  <c r="D18" i="15"/>
  <c r="C56" i="13"/>
  <c r="F18" i="11"/>
  <c r="E18" i="11"/>
  <c r="G38" i="1"/>
  <c r="G58" i="1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36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2" i="8"/>
  <c r="B122" i="7"/>
  <c r="B110" i="7"/>
  <c r="B98" i="7"/>
  <c r="B86" i="7"/>
  <c r="B74" i="7"/>
  <c r="B62" i="7"/>
  <c r="B50" i="7"/>
  <c r="B38" i="7"/>
  <c r="B26" i="7"/>
  <c r="B14" i="7"/>
  <c r="B3" i="7"/>
  <c r="D11" i="11"/>
  <c r="D8" i="11"/>
  <c r="D7" i="11"/>
  <c r="D18" i="11" s="1"/>
  <c r="G18" i="11" s="1"/>
  <c r="D10" i="11"/>
  <c r="B125" i="7"/>
  <c r="L3" i="6"/>
  <c r="D14" i="11"/>
  <c r="D15" i="11"/>
  <c r="C56" i="6"/>
  <c r="C25" i="2"/>
  <c r="C20" i="2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2" i="4"/>
  <c r="G36" i="4"/>
  <c r="B122" i="3"/>
  <c r="B110" i="3"/>
  <c r="B98" i="3"/>
  <c r="B86" i="3"/>
  <c r="B74" i="3"/>
  <c r="B62" i="3"/>
  <c r="B50" i="3"/>
  <c r="B38" i="3"/>
  <c r="B26" i="3"/>
  <c r="B14" i="3"/>
  <c r="B3" i="3"/>
  <c r="C15" i="2"/>
  <c r="C10" i="2"/>
  <c r="B125" i="3"/>
  <c r="C5" i="2"/>
  <c r="L3" i="2"/>
  <c r="L15" i="2"/>
  <c r="B15" i="6"/>
  <c r="A19" i="6"/>
  <c r="L35" i="2"/>
  <c r="B35" i="6"/>
  <c r="A39" i="6"/>
  <c r="L25" i="2"/>
  <c r="B25" i="6"/>
  <c r="A29" i="6"/>
  <c r="L45" i="2"/>
  <c r="B45" i="6"/>
  <c r="A49" i="6"/>
  <c r="C56" i="2"/>
  <c r="L10" i="2"/>
  <c r="B10" i="6"/>
  <c r="A14" i="6"/>
  <c r="L20" i="2"/>
  <c r="B20" i="6"/>
  <c r="A24" i="6"/>
  <c r="L30" i="2"/>
  <c r="B30" i="6"/>
  <c r="A34" i="6"/>
  <c r="L40" i="2"/>
  <c r="B40" i="6"/>
  <c r="A44" i="6"/>
  <c r="L50" i="2"/>
  <c r="B50" i="6"/>
  <c r="A54" i="6"/>
  <c r="G11" i="11"/>
  <c r="C11" i="15"/>
  <c r="L25" i="6"/>
  <c r="B25" i="13"/>
  <c r="A29" i="13"/>
  <c r="G10" i="11"/>
  <c r="C10" i="15"/>
  <c r="L20" i="6"/>
  <c r="B20" i="13"/>
  <c r="A24" i="13"/>
  <c r="G9" i="11"/>
  <c r="C9" i="15"/>
  <c r="L15" i="6"/>
  <c r="B15" i="13"/>
  <c r="A19" i="13"/>
  <c r="G8" i="11"/>
  <c r="C8" i="15"/>
  <c r="L10" i="6"/>
  <c r="B10" i="13"/>
  <c r="A14" i="13"/>
  <c r="G16" i="11"/>
  <c r="C16" i="15"/>
  <c r="L50" i="6"/>
  <c r="B50" i="13"/>
  <c r="A54" i="13"/>
  <c r="G15" i="11"/>
  <c r="C15" i="15"/>
  <c r="L45" i="6"/>
  <c r="B45" i="13"/>
  <c r="A49" i="13"/>
  <c r="G14" i="11"/>
  <c r="C14" i="15"/>
  <c r="L40" i="6"/>
  <c r="B40" i="13"/>
  <c r="A44" i="13"/>
  <c r="G13" i="11"/>
  <c r="C13" i="15"/>
  <c r="L35" i="6"/>
  <c r="B35" i="13"/>
  <c r="A39" i="13"/>
  <c r="G12" i="11"/>
  <c r="C12" i="15"/>
  <c r="L30" i="6"/>
  <c r="B30" i="13"/>
  <c r="A34" i="13"/>
  <c r="G14" i="15"/>
  <c r="C14" i="19"/>
  <c r="L40" i="13"/>
  <c r="B40" i="20"/>
  <c r="A44" i="20"/>
  <c r="G13" i="15"/>
  <c r="C13" i="19"/>
  <c r="L35" i="13"/>
  <c r="B35" i="20"/>
  <c r="A39" i="20"/>
  <c r="L50" i="13"/>
  <c r="B50" i="20"/>
  <c r="A54" i="20"/>
  <c r="G16" i="15"/>
  <c r="C16" i="19"/>
  <c r="L45" i="13"/>
  <c r="B45" i="20"/>
  <c r="A49" i="20"/>
  <c r="G15" i="15"/>
  <c r="C15" i="19"/>
  <c r="L50" i="20"/>
  <c r="B50" i="18"/>
  <c r="A54" i="18"/>
  <c r="G16" i="19"/>
  <c r="C16" i="21"/>
  <c r="L45" i="20"/>
  <c r="B45" i="18"/>
  <c r="A49" i="18"/>
  <c r="G15" i="19"/>
  <c r="C15" i="21"/>
  <c r="L40" i="20"/>
  <c r="B40" i="18"/>
  <c r="A44" i="18"/>
  <c r="G14" i="19"/>
  <c r="C14" i="21"/>
  <c r="L35" i="20"/>
  <c r="B35" i="18"/>
  <c r="A39" i="18"/>
  <c r="G13" i="19"/>
  <c r="C13" i="21"/>
  <c r="L30" i="13"/>
  <c r="B30" i="20"/>
  <c r="A34" i="20"/>
  <c r="G12" i="15"/>
  <c r="C12" i="19"/>
  <c r="G10" i="15"/>
  <c r="C10" i="19"/>
  <c r="L20" i="13"/>
  <c r="B20" i="20"/>
  <c r="A24" i="20"/>
  <c r="L25" i="13"/>
  <c r="B25" i="20"/>
  <c r="A29" i="20"/>
  <c r="G11" i="15"/>
  <c r="C11" i="19"/>
  <c r="G16" i="21"/>
  <c r="C16" i="24"/>
  <c r="L50" i="18"/>
  <c r="B50" i="25"/>
  <c r="A54" i="25"/>
  <c r="L45" i="18"/>
  <c r="B45" i="25"/>
  <c r="A49" i="25"/>
  <c r="G15" i="21"/>
  <c r="C15" i="24"/>
  <c r="G14" i="21"/>
  <c r="C14" i="24"/>
  <c r="L40" i="18"/>
  <c r="B40" i="25"/>
  <c r="A44" i="25"/>
  <c r="L35" i="18"/>
  <c r="B35" i="25"/>
  <c r="A39" i="25"/>
  <c r="G13" i="21"/>
  <c r="C13" i="24"/>
  <c r="G12" i="19"/>
  <c r="C12" i="21"/>
  <c r="L30" i="20"/>
  <c r="B30" i="18"/>
  <c r="A34" i="18"/>
  <c r="G11" i="19"/>
  <c r="C11" i="21"/>
  <c r="L25" i="20"/>
  <c r="B25" i="18"/>
  <c r="A29" i="18"/>
  <c r="G10" i="19"/>
  <c r="C10" i="21"/>
  <c r="L20" i="20"/>
  <c r="B20" i="18"/>
  <c r="A24" i="18"/>
  <c r="G8" i="15"/>
  <c r="C8" i="19"/>
  <c r="L10" i="13"/>
  <c r="B10" i="20"/>
  <c r="A14" i="20"/>
  <c r="G16" i="24"/>
  <c r="C16" i="28"/>
  <c r="L50" i="25"/>
  <c r="B50" i="29"/>
  <c r="A54" i="29"/>
  <c r="G15" i="24"/>
  <c r="C15" i="28"/>
  <c r="L45" i="25"/>
  <c r="B45" i="29"/>
  <c r="A49" i="29"/>
  <c r="G14" i="24"/>
  <c r="C14" i="28"/>
  <c r="L40" i="25"/>
  <c r="B40" i="29"/>
  <c r="A44" i="29"/>
  <c r="G13" i="24"/>
  <c r="C13" i="28"/>
  <c r="L35" i="25"/>
  <c r="B35" i="29"/>
  <c r="A39" i="29"/>
  <c r="G12" i="21"/>
  <c r="C12" i="24"/>
  <c r="L30" i="18"/>
  <c r="B30" i="25"/>
  <c r="A34" i="25"/>
  <c r="L25" i="18"/>
  <c r="B25" i="25"/>
  <c r="A29" i="25"/>
  <c r="G11" i="21"/>
  <c r="C11" i="24"/>
  <c r="G10" i="21"/>
  <c r="C10" i="24"/>
  <c r="L20" i="18"/>
  <c r="B20" i="25"/>
  <c r="A24" i="25"/>
  <c r="G8" i="19"/>
  <c r="C8" i="21"/>
  <c r="L10" i="20"/>
  <c r="B10" i="18"/>
  <c r="A14" i="18"/>
  <c r="G9" i="15"/>
  <c r="C9" i="19"/>
  <c r="L15" i="13"/>
  <c r="G16" i="28"/>
  <c r="C16" i="32"/>
  <c r="L50" i="29"/>
  <c r="B50" i="33"/>
  <c r="A54" i="33"/>
  <c r="G15" i="28"/>
  <c r="C15" i="32"/>
  <c r="L45" i="29"/>
  <c r="B45" i="33"/>
  <c r="A49" i="33"/>
  <c r="G14" i="28"/>
  <c r="C14" i="32"/>
  <c r="L40" i="29"/>
  <c r="B40" i="33"/>
  <c r="A44" i="33"/>
  <c r="G13" i="28"/>
  <c r="C13" i="32"/>
  <c r="L35" i="29"/>
  <c r="B35" i="33"/>
  <c r="A39" i="33"/>
  <c r="G12" i="24"/>
  <c r="C12" i="28"/>
  <c r="L30" i="25"/>
  <c r="B30" i="29"/>
  <c r="A34" i="29"/>
  <c r="G11" i="24"/>
  <c r="C11" i="28"/>
  <c r="L25" i="25"/>
  <c r="B25" i="29"/>
  <c r="A29" i="29"/>
  <c r="G10" i="24"/>
  <c r="C10" i="28"/>
  <c r="L20" i="25"/>
  <c r="B20" i="29"/>
  <c r="A24" i="29"/>
  <c r="B15" i="20"/>
  <c r="A19" i="20"/>
  <c r="G8" i="21"/>
  <c r="C8" i="24"/>
  <c r="L10" i="18"/>
  <c r="B10" i="25"/>
  <c r="A14" i="25"/>
  <c r="G16" i="32"/>
  <c r="C16" i="36"/>
  <c r="L50" i="33"/>
  <c r="B50" i="37"/>
  <c r="A54" i="37"/>
  <c r="G15" i="32"/>
  <c r="C15" i="36"/>
  <c r="L45" i="33"/>
  <c r="B45" i="37"/>
  <c r="A49" i="37"/>
  <c r="G14" i="32"/>
  <c r="C14" i="36"/>
  <c r="L40" i="33"/>
  <c r="B40" i="37"/>
  <c r="A44" i="37"/>
  <c r="G13" i="32"/>
  <c r="C13" i="36"/>
  <c r="L35" i="33"/>
  <c r="B35" i="37"/>
  <c r="A39" i="37"/>
  <c r="G12" i="28"/>
  <c r="C12" i="32"/>
  <c r="L30" i="29"/>
  <c r="B30" i="33"/>
  <c r="A34" i="33"/>
  <c r="G11" i="28"/>
  <c r="C11" i="32"/>
  <c r="L25" i="29"/>
  <c r="B25" i="33"/>
  <c r="A29" i="33"/>
  <c r="G10" i="28"/>
  <c r="C10" i="32"/>
  <c r="L20" i="29"/>
  <c r="B20" i="33"/>
  <c r="A24" i="33"/>
  <c r="G9" i="19"/>
  <c r="C9" i="21"/>
  <c r="L15" i="20"/>
  <c r="G8" i="24"/>
  <c r="C8" i="28"/>
  <c r="L10" i="25"/>
  <c r="B10" i="29"/>
  <c r="A14" i="29"/>
  <c r="G16" i="36"/>
  <c r="C16" i="40"/>
  <c r="L50" i="37"/>
  <c r="B50" i="41"/>
  <c r="A54" i="41"/>
  <c r="G15" i="36"/>
  <c r="C15" i="40"/>
  <c r="L45" i="37"/>
  <c r="B45" i="41"/>
  <c r="A49" i="41"/>
  <c r="G14" i="36"/>
  <c r="C14" i="40"/>
  <c r="L40" i="37"/>
  <c r="B40" i="41"/>
  <c r="A44" i="41"/>
  <c r="G13" i="36"/>
  <c r="C13" i="40"/>
  <c r="L35" i="37"/>
  <c r="B35" i="41"/>
  <c r="A39" i="41"/>
  <c r="G12" i="32"/>
  <c r="C12" i="36"/>
  <c r="L30" i="33"/>
  <c r="B30" i="37"/>
  <c r="A34" i="37"/>
  <c r="G11" i="32"/>
  <c r="C11" i="36"/>
  <c r="L25" i="33"/>
  <c r="B25" i="37"/>
  <c r="A29" i="37"/>
  <c r="G10" i="32"/>
  <c r="C10" i="36"/>
  <c r="L20" i="33"/>
  <c r="B20" i="37"/>
  <c r="A24" i="37"/>
  <c r="B15" i="18"/>
  <c r="A19" i="18"/>
  <c r="G8" i="28"/>
  <c r="C8" i="32"/>
  <c r="L10" i="29"/>
  <c r="B10" i="33"/>
  <c r="A14" i="33"/>
  <c r="G16" i="40"/>
  <c r="C16" i="44"/>
  <c r="L50" i="41"/>
  <c r="B50" i="45"/>
  <c r="A54" i="45"/>
  <c r="G15" i="40"/>
  <c r="C15" i="44"/>
  <c r="L45" i="41"/>
  <c r="B45" i="45"/>
  <c r="A49" i="45"/>
  <c r="G14" i="40"/>
  <c r="C14" i="44"/>
  <c r="L40" i="41"/>
  <c r="B40" i="45"/>
  <c r="A44" i="45"/>
  <c r="G13" i="40"/>
  <c r="C13" i="44"/>
  <c r="L35" i="41"/>
  <c r="B35" i="45"/>
  <c r="A39" i="45"/>
  <c r="G12" i="36"/>
  <c r="C12" i="40"/>
  <c r="L30" i="37"/>
  <c r="B30" i="41"/>
  <c r="A34" i="41"/>
  <c r="G11" i="36"/>
  <c r="C11" i="40"/>
  <c r="L25" i="37"/>
  <c r="B25" i="41"/>
  <c r="A29" i="41"/>
  <c r="G10" i="36"/>
  <c r="C10" i="40"/>
  <c r="L20" i="37"/>
  <c r="B20" i="41"/>
  <c r="A24" i="41"/>
  <c r="L15" i="18"/>
  <c r="G9" i="21"/>
  <c r="C9" i="24"/>
  <c r="G8" i="32"/>
  <c r="C8" i="36"/>
  <c r="L10" i="33"/>
  <c r="B10" i="37"/>
  <c r="A14" i="37"/>
  <c r="G16" i="44"/>
  <c r="L50" i="45"/>
  <c r="G15" i="44"/>
  <c r="L45" i="45"/>
  <c r="G14" i="44"/>
  <c r="L40" i="45"/>
  <c r="G13" i="44"/>
  <c r="L35" i="45"/>
  <c r="G12" i="40"/>
  <c r="C12" i="44"/>
  <c r="L30" i="41"/>
  <c r="B30" i="45"/>
  <c r="A34" i="45"/>
  <c r="G11" i="40"/>
  <c r="C11" i="44"/>
  <c r="L25" i="41"/>
  <c r="B25" i="45"/>
  <c r="A29" i="45"/>
  <c r="G10" i="40"/>
  <c r="C10" i="44"/>
  <c r="L20" i="41"/>
  <c r="B20" i="45"/>
  <c r="A24" i="45"/>
  <c r="B15" i="25"/>
  <c r="A19" i="25"/>
  <c r="G8" i="36"/>
  <c r="C8" i="40"/>
  <c r="L10" i="37"/>
  <c r="B10" i="41"/>
  <c r="A14" i="41"/>
  <c r="G12" i="44"/>
  <c r="L30" i="45"/>
  <c r="G11" i="44"/>
  <c r="L25" i="45"/>
  <c r="G10" i="44"/>
  <c r="L20" i="45"/>
  <c r="G9" i="24"/>
  <c r="C9" i="28"/>
  <c r="L15" i="25"/>
  <c r="G8" i="40"/>
  <c r="C8" i="44"/>
  <c r="L10" i="41"/>
  <c r="B10" i="45"/>
  <c r="A14" i="45"/>
  <c r="B15" i="29"/>
  <c r="A19" i="29"/>
  <c r="G8" i="44"/>
  <c r="L10" i="45"/>
  <c r="G9" i="28"/>
  <c r="C9" i="32"/>
  <c r="L15" i="29"/>
  <c r="B15" i="33"/>
  <c r="A19" i="33"/>
  <c r="G9" i="32"/>
  <c r="C9" i="36"/>
  <c r="L15" i="33"/>
  <c r="B15" i="37"/>
  <c r="A19" i="37"/>
  <c r="G9" i="36"/>
  <c r="C9" i="40"/>
  <c r="L15" i="37"/>
  <c r="B15" i="41"/>
  <c r="A19" i="41"/>
  <c r="G9" i="40"/>
  <c r="C9" i="44"/>
  <c r="L15" i="41"/>
  <c r="B15" i="45"/>
  <c r="A19" i="45"/>
  <c r="G9" i="44"/>
  <c r="L15" i="45"/>
  <c r="G17" i="1"/>
  <c r="D4" i="8"/>
  <c r="L55" i="2"/>
  <c r="B55" i="6"/>
  <c r="L56" i="49"/>
  <c r="G17" i="11"/>
  <c r="D37" i="8"/>
  <c r="G37" i="8"/>
  <c r="C17" i="15"/>
  <c r="C18" i="48"/>
  <c r="B55" i="13"/>
  <c r="D4" i="14"/>
  <c r="L55" i="6"/>
  <c r="G18" i="48"/>
  <c r="G34" i="48"/>
  <c r="G59" i="48"/>
  <c r="G17" i="15"/>
  <c r="D37" i="14"/>
  <c r="G37" i="14"/>
  <c r="C17" i="19"/>
  <c r="D4" i="17"/>
  <c r="B55" i="20"/>
  <c r="L55" i="13"/>
  <c r="D37" i="17"/>
  <c r="G37" i="17"/>
  <c r="C17" i="21"/>
  <c r="G17" i="19"/>
  <c r="D4" i="23"/>
  <c r="B55" i="18"/>
  <c r="L55" i="20"/>
  <c r="G17" i="21"/>
  <c r="D37" i="23"/>
  <c r="G37" i="23"/>
  <c r="C17" i="24"/>
  <c r="B55" i="25"/>
  <c r="D4" i="27"/>
  <c r="D37" i="27"/>
  <c r="G37" i="27"/>
  <c r="C17" i="28"/>
  <c r="L55" i="18"/>
  <c r="G17" i="24"/>
  <c r="D4" i="31"/>
  <c r="L55" i="25"/>
  <c r="B55" i="29"/>
  <c r="G17" i="28"/>
  <c r="D37" i="31"/>
  <c r="G37" i="31"/>
  <c r="C17" i="32"/>
  <c r="D4" i="35"/>
  <c r="D37" i="35"/>
  <c r="G37" i="35"/>
  <c r="C17" i="36"/>
  <c r="B55" i="33"/>
  <c r="L55" i="29"/>
  <c r="G17" i="32"/>
  <c r="D4" i="39"/>
  <c r="D37" i="39"/>
  <c r="G37" i="39"/>
  <c r="C17" i="40"/>
  <c r="B55" i="37"/>
  <c r="L55" i="33"/>
  <c r="G17" i="36"/>
  <c r="B55" i="41"/>
  <c r="L55" i="37"/>
  <c r="D4" i="43"/>
  <c r="D37" i="43"/>
  <c r="G37" i="43"/>
  <c r="C17" i="44"/>
  <c r="G17" i="40"/>
  <c r="D4" i="47"/>
  <c r="D37" i="47"/>
  <c r="G37" i="47"/>
  <c r="L55" i="41"/>
  <c r="B55" i="45"/>
  <c r="G17" i="44"/>
  <c r="L55" i="45"/>
  <c r="G7" i="1"/>
  <c r="C7" i="11"/>
  <c r="B56" i="2"/>
  <c r="L5" i="2"/>
  <c r="B5" i="6"/>
  <c r="A9" i="6"/>
  <c r="L56" i="2"/>
  <c r="L5" i="6"/>
  <c r="B5" i="13" s="1"/>
  <c r="B56" i="6"/>
  <c r="C18" i="1"/>
  <c r="G18" i="1"/>
  <c r="C18" i="11"/>
  <c r="F34" i="15"/>
  <c r="F34" i="32"/>
  <c r="F34" i="44"/>
  <c r="G34" i="11"/>
  <c r="G59" i="11"/>
  <c r="F34" i="11"/>
  <c r="G59" i="1"/>
  <c r="A10" i="19"/>
  <c r="A20" i="20"/>
  <c r="A15" i="20"/>
  <c r="A9" i="21"/>
  <c r="A15" i="13"/>
  <c r="A10" i="13"/>
  <c r="A8" i="19"/>
  <c r="A10" i="6"/>
  <c r="A5" i="6"/>
  <c r="A7" i="15"/>
  <c r="A10" i="21"/>
  <c r="A20" i="18"/>
  <c r="A10" i="24"/>
  <c r="A9" i="24"/>
  <c r="A15" i="18"/>
  <c r="A10" i="20"/>
  <c r="A8" i="21"/>
  <c r="A5" i="13"/>
  <c r="A7" i="19"/>
  <c r="A20" i="25"/>
  <c r="A10" i="28"/>
  <c r="A15" i="25"/>
  <c r="A9" i="28"/>
  <c r="A10" i="18"/>
  <c r="A8" i="24"/>
  <c r="A5" i="20"/>
  <c r="A7" i="21"/>
  <c r="A20" i="29"/>
  <c r="A10" i="32"/>
  <c r="A9" i="32"/>
  <c r="A15" i="29"/>
  <c r="A10" i="25"/>
  <c r="A8" i="28"/>
  <c r="A7" i="24"/>
  <c r="A5" i="18"/>
  <c r="A20" i="33"/>
  <c r="A10" i="36"/>
  <c r="A15" i="33"/>
  <c r="A9" i="36"/>
  <c r="A10" i="29"/>
  <c r="A8" i="32"/>
  <c r="A5" i="25"/>
  <c r="A7" i="28"/>
  <c r="A20" i="37"/>
  <c r="A10" i="40"/>
  <c r="A9" i="40"/>
  <c r="A15" i="37"/>
  <c r="A10" i="33"/>
  <c r="A8" i="36"/>
  <c r="A7" i="32"/>
  <c r="A5" i="29"/>
  <c r="A20" i="41"/>
  <c r="A10" i="44"/>
  <c r="A20" i="45"/>
  <c r="A15" i="41"/>
  <c r="A9" i="44"/>
  <c r="A15" i="45"/>
  <c r="A10" i="37"/>
  <c r="A8" i="40"/>
  <c r="A5" i="33"/>
  <c r="A7" i="36"/>
  <c r="A10" i="41"/>
  <c r="A8" i="44"/>
  <c r="A10" i="45"/>
  <c r="A5" i="37"/>
  <c r="A7" i="40"/>
  <c r="A5" i="41"/>
  <c r="A7" i="44"/>
  <c r="A5" i="45"/>
  <c r="L5" i="13" l="1"/>
  <c r="B56" i="13"/>
  <c r="A9" i="13"/>
  <c r="L56" i="6"/>
  <c r="G7" i="11"/>
  <c r="C7" i="15" s="1"/>
  <c r="G7" i="15" l="1"/>
  <c r="C7" i="19" s="1"/>
  <c r="C18" i="15"/>
  <c r="B5" i="20"/>
  <c r="L56" i="13"/>
  <c r="G18" i="15" l="1"/>
  <c r="G23" i="15"/>
  <c r="G34" i="15" s="1"/>
  <c r="G59" i="15" s="1"/>
  <c r="L5" i="20"/>
  <c r="B56" i="20"/>
  <c r="A9" i="20"/>
  <c r="G7" i="19"/>
  <c r="C7" i="21" s="1"/>
  <c r="C18" i="19"/>
  <c r="G7" i="21" l="1"/>
  <c r="C7" i="24" s="1"/>
  <c r="C18" i="21"/>
  <c r="G23" i="19"/>
  <c r="G34" i="19" s="1"/>
  <c r="G59" i="19" s="1"/>
  <c r="G18" i="19"/>
  <c r="B5" i="18"/>
  <c r="L56" i="20"/>
  <c r="G23" i="21" l="1"/>
  <c r="G34" i="21" s="1"/>
  <c r="G59" i="21" s="1"/>
  <c r="G18" i="21"/>
  <c r="B56" i="18"/>
  <c r="A9" i="18"/>
  <c r="L5" i="18"/>
  <c r="C18" i="24"/>
  <c r="G7" i="24"/>
  <c r="C7" i="28" s="1"/>
  <c r="G23" i="24" l="1"/>
  <c r="G34" i="24" s="1"/>
  <c r="G59" i="24" s="1"/>
  <c r="G18" i="24"/>
  <c r="G7" i="28"/>
  <c r="C7" i="32" s="1"/>
  <c r="C18" i="28"/>
  <c r="B5" i="25"/>
  <c r="L56" i="18"/>
  <c r="G18" i="28" l="1"/>
  <c r="G23" i="28"/>
  <c r="G34" i="28" s="1"/>
  <c r="G59" i="28" s="1"/>
  <c r="A9" i="25"/>
  <c r="B56" i="25"/>
  <c r="L5" i="25"/>
  <c r="G7" i="32"/>
  <c r="C7" i="36" s="1"/>
  <c r="C18" i="32"/>
  <c r="G7" i="36" l="1"/>
  <c r="C7" i="40" s="1"/>
  <c r="C18" i="36"/>
  <c r="G23" i="32"/>
  <c r="G34" i="32" s="1"/>
  <c r="G59" i="32" s="1"/>
  <c r="G18" i="32"/>
  <c r="B5" i="29"/>
  <c r="L56" i="25"/>
  <c r="G18" i="36" l="1"/>
  <c r="G23" i="36"/>
  <c r="G34" i="36" s="1"/>
  <c r="G59" i="36" s="1"/>
  <c r="A9" i="29"/>
  <c r="L5" i="29"/>
  <c r="B56" i="29"/>
  <c r="G7" i="40"/>
  <c r="C7" i="44" s="1"/>
  <c r="C18" i="40"/>
  <c r="C18" i="44" l="1"/>
  <c r="G7" i="44"/>
  <c r="B5" i="33"/>
  <c r="L56" i="29"/>
  <c r="G23" i="40"/>
  <c r="G34" i="40" s="1"/>
  <c r="G59" i="40" s="1"/>
  <c r="G18" i="40"/>
  <c r="L5" i="33" l="1"/>
  <c r="A9" i="33"/>
  <c r="B56" i="33"/>
  <c r="G23" i="44"/>
  <c r="G34" i="44" s="1"/>
  <c r="G59" i="44" s="1"/>
  <c r="G18" i="44"/>
  <c r="L56" i="33" l="1"/>
  <c r="B5" i="37"/>
  <c r="A9" i="37" l="1"/>
  <c r="L5" i="37"/>
  <c r="B56" i="37"/>
  <c r="B5" i="41" l="1"/>
  <c r="L56" i="37"/>
  <c r="B56" i="41" l="1"/>
  <c r="A9" i="41"/>
  <c r="L5" i="41"/>
  <c r="L56" i="41" l="1"/>
  <c r="B5" i="45"/>
  <c r="A9" i="45" l="1"/>
  <c r="B56" i="45"/>
  <c r="L5" i="45"/>
  <c r="L56" i="45" s="1"/>
</calcChain>
</file>

<file path=xl/sharedStrings.xml><?xml version="1.0" encoding="utf-8"?>
<sst xmlns="http://schemas.openxmlformats.org/spreadsheetml/2006/main" count="2143" uniqueCount="256">
  <si>
    <t>統合家計簿　2021年02月分</t>
    <rPh sb="0" eb="2">
      <t>トウゴウ</t>
    </rPh>
    <rPh sb="2" eb="5">
      <t>カケ</t>
    </rPh>
    <phoneticPr fontId="1"/>
  </si>
  <si>
    <t>繰越金合計額</t>
    <rPh sb="0" eb="3">
      <t>クリコシキン</t>
    </rPh>
    <rPh sb="3" eb="5">
      <t>ゴウケイ</t>
    </rPh>
    <rPh sb="5" eb="6">
      <t>ガク</t>
    </rPh>
    <phoneticPr fontId="2"/>
  </si>
  <si>
    <t>Copyright © 2020 ライフプチエ｜生活プチ百科 All Rights Reserved.</t>
  </si>
  <si>
    <t>入金予定額</t>
    <rPh sb="0" eb="2">
      <t>ニュウキン</t>
    </rPh>
    <rPh sb="2" eb="4">
      <t>ヨテイ</t>
    </rPh>
    <rPh sb="4" eb="5">
      <t>ガク</t>
    </rPh>
    <phoneticPr fontId="1"/>
  </si>
  <si>
    <t>次月繰越金</t>
    <rPh sb="0" eb="2">
      <t>ジゲツ</t>
    </rPh>
    <rPh sb="2" eb="5">
      <t>クリコシキン</t>
    </rPh>
    <phoneticPr fontId="1"/>
  </si>
  <si>
    <t>期間：02/01～02/28</t>
    <rPh sb="0" eb="2">
      <t>キカン</t>
    </rPh>
    <phoneticPr fontId="2"/>
  </si>
  <si>
    <t>次月繰越金額は、毎月末 or 次月初に確定の事</t>
    <rPh sb="0" eb="2">
      <t>ジゲツ</t>
    </rPh>
    <rPh sb="2" eb="5">
      <t>ク</t>
    </rPh>
    <rPh sb="5" eb="6">
      <t>ガク</t>
    </rPh>
    <rPh sb="10" eb="11">
      <t>マツ</t>
    </rPh>
    <rPh sb="15" eb="16">
      <t>ジ</t>
    </rPh>
    <rPh sb="16" eb="18">
      <t>ゲッショ</t>
    </rPh>
    <phoneticPr fontId="2"/>
  </si>
  <si>
    <t>本日は</t>
    <rPh sb="0" eb="2">
      <t>ホンジツ</t>
    </rPh>
    <phoneticPr fontId="1"/>
  </si>
  <si>
    <t>前月繰越金</t>
    <rPh sb="0" eb="2">
      <t>ゼンゲツ</t>
    </rPh>
    <rPh sb="2" eb="4">
      <t>クリコシ</t>
    </rPh>
    <rPh sb="4" eb="5">
      <t>キン</t>
    </rPh>
    <phoneticPr fontId="1"/>
  </si>
  <si>
    <t>出金予定額</t>
    <rPh sb="0" eb="2">
      <t>シュッキン</t>
    </rPh>
    <rPh sb="2" eb="4">
      <t>ヨテイ</t>
    </rPh>
    <rPh sb="4" eb="5">
      <t>ガク</t>
    </rPh>
    <phoneticPr fontId="1"/>
  </si>
  <si>
    <t>Copyright © 2021 ライフプチエ｜生活プチ百科 All Rights Reserved.</t>
    <phoneticPr fontId="1"/>
  </si>
  <si>
    <r>
      <rPr>
        <b/>
        <sz val="11"/>
        <rFont val="ＭＳ Ｐゴシック"/>
        <family val="3"/>
        <charset val="128"/>
      </rPr>
      <t>繰越金引落差額　</t>
    </r>
    <r>
      <rPr>
        <b/>
        <sz val="11"/>
        <color indexed="10"/>
        <rFont val="ＭＳ Ｐゴシック"/>
        <family val="3"/>
        <charset val="128"/>
      </rPr>
      <t>がマイナス（赤色）の場合は、口座の前月繰越金だけでは不足しますのでご注意下さい。</t>
    </r>
    <rPh sb="0" eb="3">
      <t>クリコ</t>
    </rPh>
    <rPh sb="3" eb="5">
      <t>ヒキオトシ</t>
    </rPh>
    <rPh sb="5" eb="7">
      <t>サガク</t>
    </rPh>
    <rPh sb="14" eb="16">
      <t>アカイロ</t>
    </rPh>
    <rPh sb="18" eb="20">
      <t>バアイ</t>
    </rPh>
    <rPh sb="22" eb="24">
      <t>コウザ</t>
    </rPh>
    <rPh sb="25" eb="27">
      <t>ゼンゲツ</t>
    </rPh>
    <rPh sb="27" eb="30">
      <t>クリコシキン</t>
    </rPh>
    <rPh sb="34" eb="36">
      <t>フソク</t>
    </rPh>
    <rPh sb="42" eb="44">
      <t>チュウイ</t>
    </rPh>
    <rPh sb="44" eb="45">
      <t>クダ</t>
    </rPh>
    <phoneticPr fontId="1"/>
  </si>
  <si>
    <t>銀行名</t>
    <rPh sb="0" eb="3">
      <t>ギンコウメイ</t>
    </rPh>
    <phoneticPr fontId="2"/>
  </si>
  <si>
    <t>前月繰越金</t>
    <rPh sb="0" eb="2">
      <t>ゼンゲツ</t>
    </rPh>
    <rPh sb="2" eb="5">
      <t>クリコシキン</t>
    </rPh>
    <phoneticPr fontId="2"/>
  </si>
  <si>
    <t>今月自動　　引落金額</t>
    <rPh sb="0" eb="2">
      <t>コンゲツ</t>
    </rPh>
    <rPh sb="2" eb="4">
      <t>ジドウ</t>
    </rPh>
    <rPh sb="6" eb="8">
      <t>ヒキオトシ</t>
    </rPh>
    <rPh sb="8" eb="10">
      <t>キンガク</t>
    </rPh>
    <phoneticPr fontId="2"/>
  </si>
  <si>
    <t>自動引落内容</t>
    <rPh sb="0" eb="2">
      <t>ジドウ</t>
    </rPh>
    <rPh sb="2" eb="4">
      <t>ヒキオト</t>
    </rPh>
    <rPh sb="4" eb="5">
      <t>ナイ</t>
    </rPh>
    <rPh sb="5" eb="6">
      <t>カタチ</t>
    </rPh>
    <phoneticPr fontId="2"/>
  </si>
  <si>
    <t>引落日</t>
    <rPh sb="0" eb="2">
      <t>ヒキオトシ</t>
    </rPh>
    <rPh sb="2" eb="3">
      <t>ビ</t>
    </rPh>
    <phoneticPr fontId="2"/>
  </si>
  <si>
    <t>入　金　　　予定額</t>
    <rPh sb="0" eb="1">
      <t>ニュウ</t>
    </rPh>
    <rPh sb="6" eb="8">
      <t>ヨテイ</t>
    </rPh>
    <rPh sb="8" eb="9">
      <t>ガク</t>
    </rPh>
    <phoneticPr fontId="2"/>
  </si>
  <si>
    <t>入金内容明細</t>
    <rPh sb="0" eb="2">
      <t>ニュウキン</t>
    </rPh>
    <rPh sb="2" eb="3">
      <t>ウチ</t>
    </rPh>
    <rPh sb="3" eb="4">
      <t>カタチ</t>
    </rPh>
    <rPh sb="4" eb="6">
      <t>メイサイ</t>
    </rPh>
    <phoneticPr fontId="2"/>
  </si>
  <si>
    <t>入金日</t>
    <rPh sb="0" eb="2">
      <t>ニュウキン</t>
    </rPh>
    <rPh sb="2" eb="3">
      <t>ヒ</t>
    </rPh>
    <phoneticPr fontId="2"/>
  </si>
  <si>
    <t>出　金　　　　予定額</t>
    <rPh sb="0" eb="1">
      <t>デ</t>
    </rPh>
    <rPh sb="2" eb="3">
      <t>キン</t>
    </rPh>
    <rPh sb="7" eb="9">
      <t>ヨテイ</t>
    </rPh>
    <rPh sb="9" eb="10">
      <t>ガク</t>
    </rPh>
    <phoneticPr fontId="2"/>
  </si>
  <si>
    <t>出金内容明細</t>
    <rPh sb="0" eb="2">
      <t>シュッキン</t>
    </rPh>
    <rPh sb="2" eb="3">
      <t>ウチ</t>
    </rPh>
    <rPh sb="3" eb="4">
      <t>カタチ</t>
    </rPh>
    <rPh sb="4" eb="6">
      <t>メイサイ</t>
    </rPh>
    <phoneticPr fontId="2"/>
  </si>
  <si>
    <t>出金日</t>
    <rPh sb="0" eb="2">
      <t>シュッキン</t>
    </rPh>
    <rPh sb="2" eb="3">
      <t>ビ</t>
    </rPh>
    <phoneticPr fontId="2"/>
  </si>
  <si>
    <t>次月繰越金</t>
    <rPh sb="0" eb="2">
      <t>ジゲツ</t>
    </rPh>
    <rPh sb="2" eb="5">
      <t>クリコシキン</t>
    </rPh>
    <phoneticPr fontId="2"/>
  </si>
  <si>
    <t>引落総額</t>
    <rPh sb="0" eb="2">
      <t>ヒキオトシ</t>
    </rPh>
    <rPh sb="2" eb="4">
      <t>ソウガク</t>
    </rPh>
    <phoneticPr fontId="1"/>
  </si>
  <si>
    <t>繰越金引落差額</t>
    <rPh sb="0" eb="3">
      <t>クリコシ</t>
    </rPh>
    <rPh sb="3" eb="5">
      <t>ヒ</t>
    </rPh>
    <rPh sb="5" eb="7">
      <t>サガク</t>
    </rPh>
    <phoneticPr fontId="1"/>
  </si>
  <si>
    <t>前月末手元現金</t>
    <rPh sb="0" eb="2">
      <t>ゼンゲツ</t>
    </rPh>
    <rPh sb="2" eb="3">
      <t>マツ</t>
    </rPh>
    <rPh sb="3" eb="5">
      <t>テモト</t>
    </rPh>
    <rPh sb="5" eb="7">
      <t>ゲンキン</t>
    </rPh>
    <phoneticPr fontId="2"/>
  </si>
  <si>
    <t>現在手元現金</t>
    <rPh sb="0" eb="2">
      <t>ゲンザイ</t>
    </rPh>
    <rPh sb="2" eb="4">
      <t>テモト</t>
    </rPh>
    <phoneticPr fontId="1"/>
  </si>
  <si>
    <t>総合計金額</t>
    <rPh sb="0" eb="1">
      <t>ソウ</t>
    </rPh>
    <rPh sb="1" eb="3">
      <t>ゴウケイ</t>
    </rPh>
    <rPh sb="3" eb="5">
      <t>キンガク</t>
    </rPh>
    <phoneticPr fontId="2"/>
  </si>
  <si>
    <t>カード利用明細表　2021年02月分</t>
    <rPh sb="3" eb="5">
      <t>リヨウ</t>
    </rPh>
    <rPh sb="5" eb="7">
      <t>メイサイ</t>
    </rPh>
    <rPh sb="7" eb="8">
      <t>ヒョウ</t>
    </rPh>
    <rPh sb="13" eb="14">
      <t>ネン</t>
    </rPh>
    <rPh sb="16" eb="17">
      <t>ガツ</t>
    </rPh>
    <rPh sb="17" eb="18">
      <t>ブン</t>
    </rPh>
    <phoneticPr fontId="1"/>
  </si>
  <si>
    <t>利用内容明細</t>
    <rPh sb="0" eb="2">
      <t>リヨウ</t>
    </rPh>
    <rPh sb="2" eb="4">
      <t>ナイヨウ</t>
    </rPh>
    <rPh sb="4" eb="6">
      <t>メイサイ</t>
    </rPh>
    <phoneticPr fontId="1"/>
  </si>
  <si>
    <t>引落し金額</t>
    <rPh sb="0" eb="2">
      <t>ヒキオト</t>
    </rPh>
    <rPh sb="3" eb="5">
      <t>キンガク</t>
    </rPh>
    <phoneticPr fontId="1"/>
  </si>
  <si>
    <t>利用日</t>
    <rPh sb="0" eb="2">
      <t>リヨウ</t>
    </rPh>
    <rPh sb="2" eb="3">
      <t>ヒ</t>
    </rPh>
    <phoneticPr fontId="1"/>
  </si>
  <si>
    <t>２月１０日支払確定金額</t>
    <rPh sb="1" eb="2">
      <t>ガツ</t>
    </rPh>
    <rPh sb="4" eb="5">
      <t>ニチ</t>
    </rPh>
    <rPh sb="5" eb="7">
      <t>シハライ</t>
    </rPh>
    <rPh sb="7" eb="9">
      <t>カクテイ</t>
    </rPh>
    <rPh sb="9" eb="11">
      <t>キンガク</t>
    </rPh>
    <phoneticPr fontId="1"/>
  </si>
  <si>
    <t>２月カード支払代金合計金額</t>
    <rPh sb="1" eb="2">
      <t>ガツ</t>
    </rPh>
    <rPh sb="5" eb="7">
      <t>シハライ</t>
    </rPh>
    <rPh sb="7" eb="9">
      <t>ダイキン</t>
    </rPh>
    <rPh sb="9" eb="11">
      <t>ゴウケイ</t>
    </rPh>
    <rPh sb="11" eb="13">
      <t>キンガク</t>
    </rPh>
    <phoneticPr fontId="1"/>
  </si>
  <si>
    <t>日付</t>
    <rPh sb="0" eb="2">
      <t>ヒヅケ</t>
    </rPh>
    <phoneticPr fontId="2"/>
  </si>
  <si>
    <t>曜日</t>
    <rPh sb="0" eb="2">
      <t>ヨウビ</t>
    </rPh>
    <phoneticPr fontId="1"/>
  </si>
  <si>
    <t>支出内容</t>
    <rPh sb="0" eb="2">
      <t>シシュツ</t>
    </rPh>
    <rPh sb="2" eb="4">
      <t>ナイヨウ</t>
    </rPh>
    <phoneticPr fontId="2"/>
  </si>
  <si>
    <t>今月　　　　　　　現金残高</t>
    <rPh sb="0" eb="2">
      <t>コンゲツ</t>
    </rPh>
    <rPh sb="9" eb="11">
      <t>ゲンキン</t>
    </rPh>
    <rPh sb="11" eb="13">
      <t>ザンダカ</t>
    </rPh>
    <phoneticPr fontId="2"/>
  </si>
  <si>
    <t>前月末現金残額</t>
    <rPh sb="0" eb="2">
      <t>ゼンゲツ</t>
    </rPh>
    <rPh sb="2" eb="3">
      <t>マツ</t>
    </rPh>
    <rPh sb="3" eb="5">
      <t>ゲンキン</t>
    </rPh>
    <rPh sb="5" eb="7">
      <t>ザンガク</t>
    </rPh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</si>
  <si>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</si>
  <si>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</si>
  <si>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</si>
  <si>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</si>
  <si>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</si>
  <si>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</si>
  <si>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日</t>
  </si>
  <si>
    <t>月</t>
  </si>
  <si>
    <t>統合家計簿　2021年03月分</t>
    <rPh sb="0" eb="2">
      <t>トウゴウ</t>
    </rPh>
    <rPh sb="2" eb="5">
      <t>カケ</t>
    </rPh>
    <phoneticPr fontId="1"/>
  </si>
  <si>
    <t>期間：03/01～03/31</t>
    <rPh sb="0" eb="2">
      <t>キカン</t>
    </rPh>
    <phoneticPr fontId="2"/>
  </si>
  <si>
    <t>○○カード１引落金額</t>
    <rPh sb="6" eb="8">
      <t>ヒキオトシ</t>
    </rPh>
    <rPh sb="8" eb="10">
      <t>キンガク</t>
    </rPh>
    <phoneticPr fontId="1"/>
  </si>
  <si>
    <t>○○カード２引落金額</t>
    <rPh sb="6" eb="8">
      <t>ヒキオトシ</t>
    </rPh>
    <rPh sb="8" eb="10">
      <t>キンガク</t>
    </rPh>
    <phoneticPr fontId="1"/>
  </si>
  <si>
    <t>○○カード３引落金額</t>
    <rPh sb="6" eb="8">
      <t>ヒキオトシ</t>
    </rPh>
    <rPh sb="8" eb="10">
      <t>キンガク</t>
    </rPh>
    <phoneticPr fontId="1"/>
  </si>
  <si>
    <t>○○カード４引落金額</t>
    <rPh sb="6" eb="8">
      <t>ヒキオトシ</t>
    </rPh>
    <rPh sb="8" eb="10">
      <t>キンガク</t>
    </rPh>
    <phoneticPr fontId="1"/>
  </si>
  <si>
    <t>○○カード５引落金額</t>
    <rPh sb="6" eb="8">
      <t>ヒキオトシ</t>
    </rPh>
    <rPh sb="8" eb="10">
      <t>キンガク</t>
    </rPh>
    <phoneticPr fontId="1"/>
  </si>
  <si>
    <t>○○カード６引落金額</t>
    <rPh sb="6" eb="8">
      <t>ヒキオトシ</t>
    </rPh>
    <rPh sb="8" eb="10">
      <t>キンガク</t>
    </rPh>
    <phoneticPr fontId="1"/>
  </si>
  <si>
    <t>○○カード７引落金額</t>
    <rPh sb="6" eb="8">
      <t>ヒキオトシ</t>
    </rPh>
    <rPh sb="8" eb="10">
      <t>キンガク</t>
    </rPh>
    <phoneticPr fontId="1"/>
  </si>
  <si>
    <t>カード利用明細表　2021年03月分</t>
    <rPh sb="3" eb="5">
      <t>リヨウ</t>
    </rPh>
    <rPh sb="5" eb="7">
      <t>メイサイ</t>
    </rPh>
    <rPh sb="7" eb="8">
      <t>ヒョウ</t>
    </rPh>
    <rPh sb="13" eb="14">
      <t>ネン</t>
    </rPh>
    <rPh sb="16" eb="17">
      <t>ガツ</t>
    </rPh>
    <rPh sb="17" eb="18">
      <t>ブン</t>
    </rPh>
    <phoneticPr fontId="1"/>
  </si>
  <si>
    <t>３月１０日支払確定金額</t>
    <rPh sb="1" eb="2">
      <t>ガツ</t>
    </rPh>
    <rPh sb="4" eb="5">
      <t>ニチ</t>
    </rPh>
    <rPh sb="5" eb="7">
      <t>シハライ</t>
    </rPh>
    <rPh sb="7" eb="9">
      <t>カクテイ</t>
    </rPh>
    <rPh sb="9" eb="11">
      <t>キンガク</t>
    </rPh>
    <phoneticPr fontId="1"/>
  </si>
  <si>
    <t>３月カード支払代金合計金額</t>
    <rPh sb="1" eb="2">
      <t>ガツ</t>
    </rPh>
    <rPh sb="5" eb="7">
      <t>シハライ</t>
    </rPh>
    <rPh sb="7" eb="9">
      <t>ダイキン</t>
    </rPh>
    <rPh sb="9" eb="11">
      <t>ゴウケイ</t>
    </rPh>
    <rPh sb="11" eb="13">
      <t>キンガク</t>
    </rPh>
    <phoneticPr fontId="1"/>
  </si>
  <si>
    <t>春分の日</t>
    <rPh sb="0" eb="2">
      <t>シュンブン</t>
    </rPh>
    <rPh sb="3" eb="4">
      <t>ヒ</t>
    </rPh>
    <phoneticPr fontId="1"/>
  </si>
  <si>
    <t>火</t>
    <phoneticPr fontId="1"/>
  </si>
  <si>
    <t>水</t>
    <phoneticPr fontId="1"/>
  </si>
  <si>
    <t>金</t>
    <phoneticPr fontId="1"/>
  </si>
  <si>
    <t>手持ち現金</t>
    <rPh sb="0" eb="2">
      <t>テモ</t>
    </rPh>
    <rPh sb="3" eb="5">
      <t>ゲンキン</t>
    </rPh>
    <phoneticPr fontId="1"/>
  </si>
  <si>
    <t>入　金　　      　予定額</t>
    <rPh sb="0" eb="1">
      <t>ニュウ</t>
    </rPh>
    <rPh sb="12" eb="14">
      <t>ヨテイ</t>
    </rPh>
    <rPh sb="14" eb="15">
      <t>ガク</t>
    </rPh>
    <phoneticPr fontId="2"/>
  </si>
  <si>
    <t>月額予定額</t>
    <rPh sb="0" eb="2">
      <t>ゲツガク</t>
    </rPh>
    <rPh sb="4" eb="5">
      <t>ガク</t>
    </rPh>
    <phoneticPr fontId="1"/>
  </si>
  <si>
    <t>入金予定内容</t>
    <rPh sb="0" eb="2">
      <t>ニュウキン</t>
    </rPh>
    <phoneticPr fontId="1"/>
  </si>
  <si>
    <t>出金予定内容</t>
    <rPh sb="0" eb="2">
      <t>シュッキン</t>
    </rPh>
    <phoneticPr fontId="1"/>
  </si>
  <si>
    <t>出金予定総額</t>
    <rPh sb="0" eb="2">
      <t>シュッキン</t>
    </rPh>
    <rPh sb="2" eb="4">
      <t>ヨテイ</t>
    </rPh>
    <rPh sb="4" eb="6">
      <t>ソウガク</t>
    </rPh>
    <phoneticPr fontId="1"/>
  </si>
  <si>
    <t>入　　金</t>
    <rPh sb="0" eb="1">
      <t>ニュウ</t>
    </rPh>
    <rPh sb="3" eb="4">
      <t>キン</t>
    </rPh>
    <phoneticPr fontId="1"/>
  </si>
  <si>
    <t>出　　金</t>
    <rPh sb="0" eb="1">
      <t>デ</t>
    </rPh>
    <rPh sb="3" eb="4">
      <t>キン</t>
    </rPh>
    <phoneticPr fontId="1"/>
  </si>
  <si>
    <t>入金予定総額</t>
    <rPh sb="0" eb="2">
      <t>ニュウキン</t>
    </rPh>
    <rPh sb="2" eb="4">
      <t>ヨテイ</t>
    </rPh>
    <rPh sb="4" eb="6">
      <t>ソウガク</t>
    </rPh>
    <phoneticPr fontId="1"/>
  </si>
  <si>
    <t>年内出金　　　　　予定残額x11</t>
    <rPh sb="0" eb="2">
      <t>ネンナイ</t>
    </rPh>
    <rPh sb="2" eb="4">
      <t>シュッキン</t>
    </rPh>
    <rPh sb="9" eb="11">
      <t>ヨテイ</t>
    </rPh>
    <rPh sb="11" eb="13">
      <t>ザンガク</t>
    </rPh>
    <phoneticPr fontId="2"/>
  </si>
  <si>
    <t>年額予定額x12</t>
    <rPh sb="0" eb="2">
      <t>ネンガク</t>
    </rPh>
    <rPh sb="4" eb="5">
      <t>ガク</t>
    </rPh>
    <phoneticPr fontId="1"/>
  </si>
  <si>
    <t>現時点での収支</t>
    <rPh sb="0" eb="3">
      <t>ゲンジテン</t>
    </rPh>
    <rPh sb="5" eb="7">
      <t>シュウシ</t>
    </rPh>
    <phoneticPr fontId="2"/>
  </si>
  <si>
    <t>年間シミュレーション(2021/01-2021/12)2021年02月時点</t>
    <rPh sb="0" eb="2">
      <t>ネンカン</t>
    </rPh>
    <phoneticPr fontId="2"/>
  </si>
  <si>
    <t>年間シミュレーション(2021/01-2021/12)2021年03月時点</t>
    <rPh sb="0" eb="2">
      <t>ネンカン</t>
    </rPh>
    <phoneticPr fontId="2"/>
  </si>
  <si>
    <t>年内入金　　　　　　予定残額x10</t>
    <rPh sb="0" eb="2">
      <t>ネンナイ</t>
    </rPh>
    <rPh sb="2" eb="4">
      <t>ニュウキン</t>
    </rPh>
    <rPh sb="10" eb="12">
      <t>ヨテイ</t>
    </rPh>
    <rPh sb="12" eb="14">
      <t>ザンガク</t>
    </rPh>
    <phoneticPr fontId="2"/>
  </si>
  <si>
    <t>年内出金　　　　　予定残額x10</t>
    <rPh sb="0" eb="2">
      <t>ネンナイ</t>
    </rPh>
    <rPh sb="2" eb="4">
      <t>シュッキン</t>
    </rPh>
    <rPh sb="9" eb="11">
      <t>ヨテイ</t>
    </rPh>
    <rPh sb="11" eb="13">
      <t>ザンガク</t>
    </rPh>
    <phoneticPr fontId="2"/>
  </si>
  <si>
    <t>カード利用明細表　2021年04月分</t>
    <rPh sb="3" eb="5">
      <t>リヨウ</t>
    </rPh>
    <rPh sb="5" eb="7">
      <t>メイサイ</t>
    </rPh>
    <rPh sb="7" eb="8">
      <t>ヒョウ</t>
    </rPh>
    <rPh sb="13" eb="14">
      <t>ネン</t>
    </rPh>
    <rPh sb="16" eb="17">
      <t>ガツ</t>
    </rPh>
    <rPh sb="17" eb="18">
      <t>ブン</t>
    </rPh>
    <phoneticPr fontId="1"/>
  </si>
  <si>
    <t>４月１０日支払確定金額</t>
    <rPh sb="1" eb="2">
      <t>ガツ</t>
    </rPh>
    <rPh sb="4" eb="5">
      <t>ニチ</t>
    </rPh>
    <rPh sb="5" eb="7">
      <t>シハライ</t>
    </rPh>
    <rPh sb="7" eb="9">
      <t>カクテイ</t>
    </rPh>
    <rPh sb="9" eb="11">
      <t>キンガク</t>
    </rPh>
    <phoneticPr fontId="1"/>
  </si>
  <si>
    <t>４月カード支払代金合計金額</t>
    <rPh sb="1" eb="2">
      <t>ガツ</t>
    </rPh>
    <rPh sb="5" eb="7">
      <t>シハライ</t>
    </rPh>
    <rPh sb="7" eb="9">
      <t>ダイキン</t>
    </rPh>
    <rPh sb="9" eb="11">
      <t>ゴウケイ</t>
    </rPh>
    <rPh sb="11" eb="13">
      <t>キンガク</t>
    </rPh>
    <phoneticPr fontId="1"/>
  </si>
  <si>
    <t>期間：04/01～04/30</t>
    <rPh sb="0" eb="2">
      <t>キカン</t>
    </rPh>
    <phoneticPr fontId="2"/>
  </si>
  <si>
    <t>木</t>
    <phoneticPr fontId="1"/>
  </si>
  <si>
    <t>統合家計簿　2021年04月分</t>
    <rPh sb="0" eb="2">
      <t>トウゴウ</t>
    </rPh>
    <rPh sb="2" eb="5">
      <t>カケ</t>
    </rPh>
    <phoneticPr fontId="1"/>
  </si>
  <si>
    <t>年間シミュレーション(2021/01-2021/12)2021年04月時点</t>
    <rPh sb="0" eb="2">
      <t>ネンカン</t>
    </rPh>
    <phoneticPr fontId="2"/>
  </si>
  <si>
    <t>年内入金　　　　　　予定残額x9</t>
    <rPh sb="0" eb="2">
      <t>ネンナイ</t>
    </rPh>
    <rPh sb="2" eb="4">
      <t>ニュウキン</t>
    </rPh>
    <rPh sb="10" eb="12">
      <t>ヨテイ</t>
    </rPh>
    <rPh sb="12" eb="14">
      <t>ザンガク</t>
    </rPh>
    <phoneticPr fontId="2"/>
  </si>
  <si>
    <t>年内出金　　　　　予定残額x9</t>
    <rPh sb="0" eb="2">
      <t>ネンナイ</t>
    </rPh>
    <rPh sb="2" eb="4">
      <t>シュッキン</t>
    </rPh>
    <rPh sb="9" eb="11">
      <t>ヨテイ</t>
    </rPh>
    <rPh sb="11" eb="13">
      <t>ザンガク</t>
    </rPh>
    <phoneticPr fontId="2"/>
  </si>
  <si>
    <t>これが次月繰越金</t>
    <rPh sb="3" eb="5">
      <t>ジゲツ</t>
    </rPh>
    <rPh sb="5" eb="8">
      <t>クリ</t>
    </rPh>
    <phoneticPr fontId="1"/>
  </si>
  <si>
    <t>統合家計簿　2021年05月分</t>
    <rPh sb="0" eb="2">
      <t>トウゴウ</t>
    </rPh>
    <rPh sb="2" eb="5">
      <t>カケ</t>
    </rPh>
    <phoneticPr fontId="1"/>
  </si>
  <si>
    <t>期間：05/01～05/31</t>
    <rPh sb="0" eb="2">
      <t>キカン</t>
    </rPh>
    <phoneticPr fontId="2"/>
  </si>
  <si>
    <t>年間シミュレーション(2021/01-2021/12)2021年05月時点</t>
    <rPh sb="0" eb="2">
      <t>ネンカン</t>
    </rPh>
    <phoneticPr fontId="2"/>
  </si>
  <si>
    <t>年内入金　　　　　　予定残額x8</t>
    <rPh sb="0" eb="2">
      <t>ネンナイ</t>
    </rPh>
    <rPh sb="2" eb="4">
      <t>ニュウキン</t>
    </rPh>
    <rPh sb="10" eb="12">
      <t>ヨテイ</t>
    </rPh>
    <rPh sb="12" eb="14">
      <t>ザンガク</t>
    </rPh>
    <phoneticPr fontId="2"/>
  </si>
  <si>
    <t>年内出金　　　　　予定残額x8</t>
    <rPh sb="0" eb="2">
      <t>ネンナイ</t>
    </rPh>
    <rPh sb="2" eb="4">
      <t>シュッキン</t>
    </rPh>
    <rPh sb="9" eb="11">
      <t>ヨテイ</t>
    </rPh>
    <rPh sb="11" eb="13">
      <t>ザンガク</t>
    </rPh>
    <phoneticPr fontId="2"/>
  </si>
  <si>
    <t>カード利用明細表　2021年05月分</t>
    <rPh sb="3" eb="5">
      <t>リヨウ</t>
    </rPh>
    <rPh sb="5" eb="7">
      <t>メイサイ</t>
    </rPh>
    <rPh sb="7" eb="8">
      <t>ヒョウ</t>
    </rPh>
    <rPh sb="13" eb="14">
      <t>ネン</t>
    </rPh>
    <rPh sb="16" eb="17">
      <t>ガツ</t>
    </rPh>
    <rPh sb="17" eb="18">
      <t>ブン</t>
    </rPh>
    <phoneticPr fontId="1"/>
  </si>
  <si>
    <t>５月１０日支払確定金額</t>
    <rPh sb="1" eb="2">
      <t>ガツ</t>
    </rPh>
    <rPh sb="4" eb="5">
      <t>ニチ</t>
    </rPh>
    <rPh sb="5" eb="7">
      <t>シハライ</t>
    </rPh>
    <rPh sb="7" eb="9">
      <t>カクテイ</t>
    </rPh>
    <rPh sb="9" eb="11">
      <t>キンガク</t>
    </rPh>
    <phoneticPr fontId="1"/>
  </si>
  <si>
    <t>５月カード支払代金合計金額</t>
    <rPh sb="1" eb="2">
      <t>ガツ</t>
    </rPh>
    <rPh sb="5" eb="7">
      <t>シハライ</t>
    </rPh>
    <rPh sb="7" eb="9">
      <t>ダイキン</t>
    </rPh>
    <rPh sb="9" eb="11">
      <t>ゴウケイ</t>
    </rPh>
    <rPh sb="11" eb="13">
      <t>キンガク</t>
    </rPh>
    <phoneticPr fontId="1"/>
  </si>
  <si>
    <t>土</t>
    <phoneticPr fontId="1"/>
  </si>
  <si>
    <t>日</t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</si>
  <si>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</si>
  <si>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</si>
  <si>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</si>
  <si>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月</t>
    <phoneticPr fontId="1"/>
  </si>
  <si>
    <t>期間：06/01～06/30</t>
    <rPh sb="0" eb="2">
      <t>キカン</t>
    </rPh>
    <phoneticPr fontId="2"/>
  </si>
  <si>
    <t>カード利用明細表　2021年06月分</t>
    <rPh sb="3" eb="5">
      <t>リヨウ</t>
    </rPh>
    <rPh sb="5" eb="7">
      <t>メイサイ</t>
    </rPh>
    <rPh sb="7" eb="8">
      <t>ヒョウ</t>
    </rPh>
    <rPh sb="13" eb="14">
      <t>ネン</t>
    </rPh>
    <rPh sb="16" eb="17">
      <t>ガツ</t>
    </rPh>
    <rPh sb="17" eb="18">
      <t>ブン</t>
    </rPh>
    <phoneticPr fontId="1"/>
  </si>
  <si>
    <t>６月１０日支払確定金額</t>
    <rPh sb="1" eb="2">
      <t>ガツ</t>
    </rPh>
    <rPh sb="4" eb="5">
      <t>ニチ</t>
    </rPh>
    <rPh sb="5" eb="7">
      <t>シハライ</t>
    </rPh>
    <rPh sb="7" eb="9">
      <t>カクテイ</t>
    </rPh>
    <rPh sb="9" eb="11">
      <t>キンガク</t>
    </rPh>
    <phoneticPr fontId="1"/>
  </si>
  <si>
    <t>６月カード支払代金合計金額</t>
    <rPh sb="1" eb="2">
      <t>ガツ</t>
    </rPh>
    <rPh sb="5" eb="7">
      <t>シハライ</t>
    </rPh>
    <rPh sb="7" eb="9">
      <t>ダイキン</t>
    </rPh>
    <rPh sb="9" eb="11">
      <t>ゴウケイ</t>
    </rPh>
    <rPh sb="11" eb="13">
      <t>キンガク</t>
    </rPh>
    <phoneticPr fontId="1"/>
  </si>
  <si>
    <t>統合家計簿　2021年06月分</t>
    <rPh sb="0" eb="2">
      <t>トウゴウ</t>
    </rPh>
    <rPh sb="2" eb="5">
      <t>カケ</t>
    </rPh>
    <phoneticPr fontId="1"/>
  </si>
  <si>
    <t>年間シミュレーション(2021/01-2021/12)2021年06月時点</t>
    <rPh sb="0" eb="2">
      <t>ネンカン</t>
    </rPh>
    <phoneticPr fontId="2"/>
  </si>
  <si>
    <t>年内入金　　　　　　予定残額x7</t>
    <rPh sb="0" eb="2">
      <t>ネンナイ</t>
    </rPh>
    <rPh sb="2" eb="4">
      <t>ニュウキン</t>
    </rPh>
    <rPh sb="10" eb="12">
      <t>ヨテイ</t>
    </rPh>
    <rPh sb="12" eb="14">
      <t>ザンガク</t>
    </rPh>
    <phoneticPr fontId="2"/>
  </si>
  <si>
    <t>年内出金　　　　　予定残額x7</t>
    <rPh sb="0" eb="2">
      <t>ネンナイ</t>
    </rPh>
    <rPh sb="2" eb="4">
      <t>シュッキン</t>
    </rPh>
    <rPh sb="9" eb="11">
      <t>ヨテイ</t>
    </rPh>
    <rPh sb="11" eb="13">
      <t>ザンガク</t>
    </rPh>
    <phoneticPr fontId="2"/>
  </si>
  <si>
    <t>期間：07/01～07/31</t>
    <rPh sb="0" eb="2">
      <t>キカン</t>
    </rPh>
    <phoneticPr fontId="2"/>
  </si>
  <si>
    <t>カード利用明細表　2021年07月分</t>
    <rPh sb="3" eb="5">
      <t>リヨウ</t>
    </rPh>
    <rPh sb="5" eb="7">
      <t>メイサイ</t>
    </rPh>
    <rPh sb="7" eb="8">
      <t>ヒョウ</t>
    </rPh>
    <rPh sb="13" eb="14">
      <t>ネン</t>
    </rPh>
    <rPh sb="16" eb="17">
      <t>ガツ</t>
    </rPh>
    <rPh sb="17" eb="18">
      <t>ブン</t>
    </rPh>
    <phoneticPr fontId="1"/>
  </si>
  <si>
    <t>７月１０日支払確定金額</t>
    <rPh sb="1" eb="2">
      <t>ガツ</t>
    </rPh>
    <rPh sb="4" eb="5">
      <t>ニチ</t>
    </rPh>
    <rPh sb="5" eb="7">
      <t>シハライ</t>
    </rPh>
    <rPh sb="7" eb="9">
      <t>カクテイ</t>
    </rPh>
    <rPh sb="9" eb="11">
      <t>キンガク</t>
    </rPh>
    <phoneticPr fontId="1"/>
  </si>
  <si>
    <t>７月カード支払代金合計金額</t>
    <rPh sb="1" eb="2">
      <t>ガツ</t>
    </rPh>
    <rPh sb="5" eb="7">
      <t>シハライ</t>
    </rPh>
    <rPh sb="7" eb="9">
      <t>ダイキン</t>
    </rPh>
    <rPh sb="9" eb="11">
      <t>ゴウケイ</t>
    </rPh>
    <rPh sb="11" eb="13">
      <t>キンガク</t>
    </rPh>
    <phoneticPr fontId="1"/>
  </si>
  <si>
    <t>現金収支表　2021年07月分</t>
    <rPh sb="0" eb="2">
      <t>ゲンキン</t>
    </rPh>
    <phoneticPr fontId="2"/>
  </si>
  <si>
    <t>海の日</t>
    <rPh sb="0" eb="1">
      <t>ウミ</t>
    </rPh>
    <rPh sb="2" eb="3">
      <t>ヒ</t>
    </rPh>
    <phoneticPr fontId="1"/>
  </si>
  <si>
    <t>統合家計簿　2021年07月分</t>
    <rPh sb="0" eb="2">
      <t>トウゴウ</t>
    </rPh>
    <rPh sb="2" eb="5">
      <t>カケ</t>
    </rPh>
    <phoneticPr fontId="1"/>
  </si>
  <si>
    <t>年間シミュレーション(2021/01-2021/12)2021年07月時点</t>
    <rPh sb="0" eb="2">
      <t>ネンカン</t>
    </rPh>
    <phoneticPr fontId="2"/>
  </si>
  <si>
    <t>年内入金　　　　　　予定残額x6</t>
    <rPh sb="0" eb="2">
      <t>ネンナイ</t>
    </rPh>
    <rPh sb="2" eb="4">
      <t>ニュウキン</t>
    </rPh>
    <rPh sb="10" eb="12">
      <t>ヨテイ</t>
    </rPh>
    <rPh sb="12" eb="14">
      <t>ザンガク</t>
    </rPh>
    <phoneticPr fontId="2"/>
  </si>
  <si>
    <t>年内出金　　　　　予定残額x6</t>
    <rPh sb="0" eb="2">
      <t>ネンナイ</t>
    </rPh>
    <rPh sb="2" eb="4">
      <t>シュッキン</t>
    </rPh>
    <rPh sb="9" eb="11">
      <t>ヨテイ</t>
    </rPh>
    <rPh sb="11" eb="13">
      <t>ザンガク</t>
    </rPh>
    <phoneticPr fontId="2"/>
  </si>
  <si>
    <t>期間：08/01～08/31</t>
    <rPh sb="0" eb="2">
      <t>キカン</t>
    </rPh>
    <phoneticPr fontId="2"/>
  </si>
  <si>
    <t>山の日</t>
    <rPh sb="0" eb="1">
      <t>ヤマ</t>
    </rPh>
    <rPh sb="2" eb="3">
      <t>ヒ</t>
    </rPh>
    <phoneticPr fontId="1"/>
  </si>
  <si>
    <t>カード利用明細表　2021年08月分</t>
    <rPh sb="3" eb="5">
      <t>リヨウ</t>
    </rPh>
    <rPh sb="5" eb="7">
      <t>メイサイ</t>
    </rPh>
    <rPh sb="7" eb="8">
      <t>ヒョウ</t>
    </rPh>
    <rPh sb="13" eb="14">
      <t>ネン</t>
    </rPh>
    <rPh sb="16" eb="17">
      <t>ガツ</t>
    </rPh>
    <rPh sb="17" eb="18">
      <t>ブン</t>
    </rPh>
    <phoneticPr fontId="1"/>
  </si>
  <si>
    <t>８月１０日支払確定金額</t>
    <rPh sb="1" eb="2">
      <t>ガツ</t>
    </rPh>
    <rPh sb="4" eb="5">
      <t>ニチ</t>
    </rPh>
    <rPh sb="5" eb="7">
      <t>シハライ</t>
    </rPh>
    <rPh sb="7" eb="9">
      <t>カクテイ</t>
    </rPh>
    <rPh sb="9" eb="11">
      <t>キンガク</t>
    </rPh>
    <phoneticPr fontId="1"/>
  </si>
  <si>
    <t>８月カード支払代金合計金額</t>
    <rPh sb="1" eb="2">
      <t>ガツ</t>
    </rPh>
    <rPh sb="5" eb="7">
      <t>シハライ</t>
    </rPh>
    <rPh sb="7" eb="9">
      <t>ダイキン</t>
    </rPh>
    <rPh sb="9" eb="11">
      <t>ゴウケイ</t>
    </rPh>
    <rPh sb="11" eb="13">
      <t>キンガク</t>
    </rPh>
    <phoneticPr fontId="1"/>
  </si>
  <si>
    <t>統合家計簿　2021年08月分</t>
    <rPh sb="0" eb="2">
      <t>トウゴウ</t>
    </rPh>
    <rPh sb="2" eb="5">
      <t>カケ</t>
    </rPh>
    <phoneticPr fontId="1"/>
  </si>
  <si>
    <t>年内入金　　　　　　予定残額x5</t>
    <rPh sb="0" eb="2">
      <t>ネンナイ</t>
    </rPh>
    <rPh sb="2" eb="4">
      <t>ニュウキン</t>
    </rPh>
    <rPh sb="10" eb="12">
      <t>ヨテイ</t>
    </rPh>
    <rPh sb="12" eb="14">
      <t>ザンガク</t>
    </rPh>
    <phoneticPr fontId="2"/>
  </si>
  <si>
    <t>年内出金　　　　　予定残額x5</t>
    <rPh sb="0" eb="2">
      <t>ネンナイ</t>
    </rPh>
    <rPh sb="2" eb="4">
      <t>シュッキン</t>
    </rPh>
    <rPh sb="9" eb="11">
      <t>ヨテイ</t>
    </rPh>
    <rPh sb="11" eb="13">
      <t>ザンガク</t>
    </rPh>
    <phoneticPr fontId="2"/>
  </si>
  <si>
    <t>期間：09/01～09/30</t>
    <rPh sb="0" eb="2">
      <t>キカン</t>
    </rPh>
    <phoneticPr fontId="2"/>
  </si>
  <si>
    <t>水</t>
    <rPh sb="0" eb="1">
      <t>スイ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</si>
  <si>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</si>
  <si>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</si>
  <si>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カード利用明細表　2021年09月分</t>
    <rPh sb="3" eb="5">
      <t>リヨウ</t>
    </rPh>
    <rPh sb="5" eb="7">
      <t>メイサイ</t>
    </rPh>
    <rPh sb="7" eb="8">
      <t>ヒョウ</t>
    </rPh>
    <rPh sb="13" eb="14">
      <t>ネン</t>
    </rPh>
    <rPh sb="16" eb="17">
      <t>ガツ</t>
    </rPh>
    <rPh sb="17" eb="18">
      <t>ブン</t>
    </rPh>
    <phoneticPr fontId="1"/>
  </si>
  <si>
    <t>９月１０日支払確定金額</t>
    <rPh sb="1" eb="2">
      <t>ガツ</t>
    </rPh>
    <rPh sb="4" eb="5">
      <t>ニチ</t>
    </rPh>
    <rPh sb="5" eb="7">
      <t>シハライ</t>
    </rPh>
    <rPh sb="7" eb="9">
      <t>カクテイ</t>
    </rPh>
    <rPh sb="9" eb="11">
      <t>キンガク</t>
    </rPh>
    <phoneticPr fontId="1"/>
  </si>
  <si>
    <t>９月カード支払代金合計金額</t>
    <rPh sb="1" eb="2">
      <t>ガツ</t>
    </rPh>
    <rPh sb="5" eb="7">
      <t>シハライ</t>
    </rPh>
    <rPh sb="7" eb="9">
      <t>ダイキン</t>
    </rPh>
    <rPh sb="9" eb="11">
      <t>ゴウケイ</t>
    </rPh>
    <rPh sb="11" eb="13">
      <t>キンガク</t>
    </rPh>
    <phoneticPr fontId="1"/>
  </si>
  <si>
    <t>統合家計簿　2021年09月分</t>
    <rPh sb="0" eb="2">
      <t>トウゴウ</t>
    </rPh>
    <rPh sb="2" eb="5">
      <t>カケ</t>
    </rPh>
    <phoneticPr fontId="1"/>
  </si>
  <si>
    <t>年内入金　　　　　　予定残額x4</t>
    <rPh sb="0" eb="2">
      <t>ネンナイ</t>
    </rPh>
    <rPh sb="2" eb="4">
      <t>ニュウキン</t>
    </rPh>
    <rPh sb="10" eb="12">
      <t>ヨテイ</t>
    </rPh>
    <rPh sb="12" eb="14">
      <t>ザンガク</t>
    </rPh>
    <phoneticPr fontId="2"/>
  </si>
  <si>
    <t>年内出金　　　　　予定残額x4</t>
    <rPh sb="0" eb="2">
      <t>ネンナイ</t>
    </rPh>
    <rPh sb="2" eb="4">
      <t>シュッキン</t>
    </rPh>
    <rPh sb="9" eb="11">
      <t>ヨテイ</t>
    </rPh>
    <rPh sb="11" eb="13">
      <t>ザンガク</t>
    </rPh>
    <phoneticPr fontId="2"/>
  </si>
  <si>
    <t>期間：10/01～10/31</t>
    <rPh sb="0" eb="2">
      <t>キカン</t>
    </rPh>
    <phoneticPr fontId="2"/>
  </si>
  <si>
    <t>スポーツの日</t>
    <rPh sb="5" eb="6">
      <t>ヒ</t>
    </rPh>
    <phoneticPr fontId="1"/>
  </si>
  <si>
    <t>カード利用明細表　2021年10月分</t>
    <rPh sb="3" eb="5">
      <t>リヨウ</t>
    </rPh>
    <rPh sb="5" eb="7">
      <t>メイサイ</t>
    </rPh>
    <rPh sb="7" eb="8">
      <t>ヒョウ</t>
    </rPh>
    <rPh sb="13" eb="14">
      <t>ネン</t>
    </rPh>
    <rPh sb="16" eb="17">
      <t>ガツ</t>
    </rPh>
    <rPh sb="17" eb="18">
      <t>ブン</t>
    </rPh>
    <phoneticPr fontId="1"/>
  </si>
  <si>
    <t>１０月１０日支払確定金額</t>
    <rPh sb="2" eb="3">
      <t>ガツ</t>
    </rPh>
    <rPh sb="5" eb="6">
      <t>ニチ</t>
    </rPh>
    <rPh sb="6" eb="8">
      <t>シハライ</t>
    </rPh>
    <rPh sb="8" eb="10">
      <t>カクテイ</t>
    </rPh>
    <rPh sb="10" eb="12">
      <t>キンガク</t>
    </rPh>
    <phoneticPr fontId="1"/>
  </si>
  <si>
    <t>１０月カード支払代金合計金額</t>
    <rPh sb="2" eb="3">
      <t>ガツ</t>
    </rPh>
    <rPh sb="6" eb="8">
      <t>シハライ</t>
    </rPh>
    <rPh sb="8" eb="10">
      <t>ダイキン</t>
    </rPh>
    <rPh sb="10" eb="12">
      <t>ゴウケイ</t>
    </rPh>
    <rPh sb="12" eb="14">
      <t>キンガク</t>
    </rPh>
    <phoneticPr fontId="1"/>
  </si>
  <si>
    <t>統合家計簿　2021年10月分</t>
    <rPh sb="0" eb="2">
      <t>トウゴウ</t>
    </rPh>
    <rPh sb="2" eb="5">
      <t>カケ</t>
    </rPh>
    <phoneticPr fontId="1"/>
  </si>
  <si>
    <t>年間シミュレーション(2021/01-2021/12)2021年10月時点</t>
    <rPh sb="0" eb="2">
      <t>ネンカン</t>
    </rPh>
    <phoneticPr fontId="2"/>
  </si>
  <si>
    <t>年間シミュレーション(2021/01-2021/12)2021年09月時点</t>
    <rPh sb="0" eb="2">
      <t>ネンカン</t>
    </rPh>
    <phoneticPr fontId="2"/>
  </si>
  <si>
    <t>年間シミュレーション(2021/01-2021/12)2021年08月時点</t>
    <rPh sb="0" eb="2">
      <t>ネンカン</t>
    </rPh>
    <phoneticPr fontId="2"/>
  </si>
  <si>
    <t>年内入金　　　　　　予定残額x3</t>
    <rPh sb="0" eb="2">
      <t>ネンナイ</t>
    </rPh>
    <rPh sb="2" eb="4">
      <t>ニュウキン</t>
    </rPh>
    <rPh sb="10" eb="12">
      <t>ヨテイ</t>
    </rPh>
    <rPh sb="12" eb="14">
      <t>ザンガク</t>
    </rPh>
    <phoneticPr fontId="2"/>
  </si>
  <si>
    <t>年内出金　　　　　予定残額x3</t>
    <rPh sb="0" eb="2">
      <t>ネンナイ</t>
    </rPh>
    <rPh sb="2" eb="4">
      <t>シュッキン</t>
    </rPh>
    <rPh sb="9" eb="11">
      <t>ヨテイ</t>
    </rPh>
    <rPh sb="11" eb="13">
      <t>ザンガク</t>
    </rPh>
    <phoneticPr fontId="2"/>
  </si>
  <si>
    <t>期間：11/01～11/30</t>
    <rPh sb="0" eb="2">
      <t>キカン</t>
    </rPh>
    <phoneticPr fontId="2"/>
  </si>
  <si>
    <t>文化の日</t>
    <rPh sb="0" eb="2">
      <t>ブンカ</t>
    </rPh>
    <rPh sb="3" eb="4">
      <t>ヒ</t>
    </rPh>
    <phoneticPr fontId="1"/>
  </si>
  <si>
    <t>勤労感謝の日</t>
    <rPh sb="0" eb="4">
      <t>キンロウカンシャ</t>
    </rPh>
    <rPh sb="5" eb="6">
      <t>ヒ</t>
    </rPh>
    <phoneticPr fontId="1"/>
  </si>
  <si>
    <t>カード利用明細表　2021年11月分</t>
    <rPh sb="3" eb="5">
      <t>リヨウ</t>
    </rPh>
    <rPh sb="5" eb="7">
      <t>メイサイ</t>
    </rPh>
    <rPh sb="7" eb="8">
      <t>ヒョウ</t>
    </rPh>
    <rPh sb="13" eb="14">
      <t>ネン</t>
    </rPh>
    <rPh sb="16" eb="17">
      <t>ガツ</t>
    </rPh>
    <rPh sb="17" eb="18">
      <t>ブン</t>
    </rPh>
    <phoneticPr fontId="1"/>
  </si>
  <si>
    <t>１１月１０日支払確定金額</t>
    <rPh sb="2" eb="3">
      <t>ガツ</t>
    </rPh>
    <rPh sb="5" eb="6">
      <t>ニチ</t>
    </rPh>
    <rPh sb="6" eb="8">
      <t>シハライ</t>
    </rPh>
    <rPh sb="8" eb="10">
      <t>カクテイ</t>
    </rPh>
    <rPh sb="10" eb="12">
      <t>キンガク</t>
    </rPh>
    <phoneticPr fontId="1"/>
  </si>
  <si>
    <t>１１月カード支払代金合計金額</t>
    <rPh sb="2" eb="3">
      <t>ガツ</t>
    </rPh>
    <rPh sb="6" eb="8">
      <t>シハライ</t>
    </rPh>
    <rPh sb="8" eb="10">
      <t>ダイキン</t>
    </rPh>
    <rPh sb="10" eb="12">
      <t>ゴウケイ</t>
    </rPh>
    <rPh sb="12" eb="14">
      <t>キンガク</t>
    </rPh>
    <phoneticPr fontId="1"/>
  </si>
  <si>
    <t>統合家計簿　2021年11月分</t>
    <rPh sb="0" eb="2">
      <t>トウゴウ</t>
    </rPh>
    <rPh sb="2" eb="5">
      <t>カケ</t>
    </rPh>
    <phoneticPr fontId="1"/>
  </si>
  <si>
    <t>年間シミュレーション(2021/01-2021/12)2021年11月時点</t>
    <rPh sb="0" eb="2">
      <t>ネンカン</t>
    </rPh>
    <phoneticPr fontId="2"/>
  </si>
  <si>
    <t>年内入金　　　　　　予定残額x2</t>
    <rPh sb="0" eb="2">
      <t>ネンナイ</t>
    </rPh>
    <rPh sb="2" eb="4">
      <t>ニュウキン</t>
    </rPh>
    <rPh sb="10" eb="12">
      <t>ヨテイ</t>
    </rPh>
    <rPh sb="12" eb="14">
      <t>ザンガク</t>
    </rPh>
    <phoneticPr fontId="2"/>
  </si>
  <si>
    <t>年内出金　　　　　予定残額x2</t>
    <rPh sb="0" eb="2">
      <t>ネンナイ</t>
    </rPh>
    <rPh sb="2" eb="4">
      <t>シュッキン</t>
    </rPh>
    <rPh sb="9" eb="11">
      <t>ヨテイ</t>
    </rPh>
    <rPh sb="11" eb="13">
      <t>ザンガク</t>
    </rPh>
    <phoneticPr fontId="2"/>
  </si>
  <si>
    <t>期間：12/01～12/31</t>
    <rPh sb="0" eb="2">
      <t>キカン</t>
    </rPh>
    <phoneticPr fontId="2"/>
  </si>
  <si>
    <t>カード利用明細表　2021年12月分</t>
    <rPh sb="3" eb="5">
      <t>リヨウ</t>
    </rPh>
    <rPh sb="5" eb="7">
      <t>メイサイ</t>
    </rPh>
    <rPh sb="7" eb="8">
      <t>ヒョウ</t>
    </rPh>
    <rPh sb="13" eb="14">
      <t>ネン</t>
    </rPh>
    <rPh sb="16" eb="17">
      <t>ガツ</t>
    </rPh>
    <rPh sb="17" eb="18">
      <t>ブン</t>
    </rPh>
    <phoneticPr fontId="1"/>
  </si>
  <si>
    <t>１２月１０日支払確定金額</t>
    <rPh sb="2" eb="3">
      <t>ガツ</t>
    </rPh>
    <rPh sb="5" eb="6">
      <t>ニチ</t>
    </rPh>
    <rPh sb="6" eb="8">
      <t>シハライ</t>
    </rPh>
    <rPh sb="8" eb="10">
      <t>カクテイ</t>
    </rPh>
    <rPh sb="10" eb="12">
      <t>キンガク</t>
    </rPh>
    <phoneticPr fontId="1"/>
  </si>
  <si>
    <t>１２月カード支払代金合計金額</t>
    <rPh sb="2" eb="3">
      <t>ガツ</t>
    </rPh>
    <rPh sb="6" eb="8">
      <t>シハライ</t>
    </rPh>
    <rPh sb="8" eb="10">
      <t>ダイキン</t>
    </rPh>
    <rPh sb="10" eb="12">
      <t>ゴウケイ</t>
    </rPh>
    <rPh sb="12" eb="14">
      <t>キンガク</t>
    </rPh>
    <phoneticPr fontId="1"/>
  </si>
  <si>
    <t>統合家計簿　2021年12月分</t>
    <rPh sb="0" eb="2">
      <t>トウゴウ</t>
    </rPh>
    <rPh sb="2" eb="5">
      <t>カケ</t>
    </rPh>
    <phoneticPr fontId="1"/>
  </si>
  <si>
    <t>年間シミュレーション(2021/01-2021/12)2021年12月時点</t>
    <rPh sb="0" eb="2">
      <t>ネンカン</t>
    </rPh>
    <phoneticPr fontId="2"/>
  </si>
  <si>
    <t>年内入金　　　　　　予定残額x1</t>
    <rPh sb="0" eb="2">
      <t>ネンナイ</t>
    </rPh>
    <rPh sb="2" eb="4">
      <t>ニュウキン</t>
    </rPh>
    <rPh sb="10" eb="12">
      <t>ヨテイ</t>
    </rPh>
    <rPh sb="12" eb="14">
      <t>ザンガク</t>
    </rPh>
    <phoneticPr fontId="2"/>
  </si>
  <si>
    <t>年内出金　　　　　予定残額x1</t>
    <rPh sb="0" eb="2">
      <t>ネンナイ</t>
    </rPh>
    <rPh sb="2" eb="4">
      <t>シュッキン</t>
    </rPh>
    <rPh sb="9" eb="11">
      <t>ヨテイ</t>
    </rPh>
    <rPh sb="11" eb="13">
      <t>ザンガク</t>
    </rPh>
    <phoneticPr fontId="2"/>
  </si>
  <si>
    <t>現金入出金表　2021年03月分</t>
    <rPh sb="0" eb="2">
      <t>ゲンキン</t>
    </rPh>
    <rPh sb="2" eb="5">
      <t>ニュウシュッキン</t>
    </rPh>
    <phoneticPr fontId="2"/>
  </si>
  <si>
    <t>入金内容</t>
    <rPh sb="0" eb="1">
      <t>カタチ</t>
    </rPh>
    <rPh sb="1" eb="2">
      <t>キン</t>
    </rPh>
    <phoneticPr fontId="2"/>
  </si>
  <si>
    <t>出金内容</t>
    <rPh sb="0" eb="2">
      <t>シュッキン</t>
    </rPh>
    <rPh sb="1" eb="2">
      <t>キン</t>
    </rPh>
    <rPh sb="2" eb="4">
      <t>ナイヨウ</t>
    </rPh>
    <phoneticPr fontId="2"/>
  </si>
  <si>
    <t>入金額</t>
    <rPh sb="0" eb="2">
      <t>ニュウキン</t>
    </rPh>
    <rPh sb="2" eb="3">
      <t>ガク</t>
    </rPh>
    <phoneticPr fontId="2"/>
  </si>
  <si>
    <t>出金額</t>
    <rPh sb="0" eb="2">
      <t>シュッキン</t>
    </rPh>
    <rPh sb="1" eb="3">
      <t>キンガク</t>
    </rPh>
    <phoneticPr fontId="2"/>
  </si>
  <si>
    <t>今月入金額</t>
    <rPh sb="0" eb="2">
      <t>コンゲツ</t>
    </rPh>
    <rPh sb="2" eb="4">
      <t>ニュウキン</t>
    </rPh>
    <rPh sb="3" eb="5">
      <t>キンガク</t>
    </rPh>
    <phoneticPr fontId="1"/>
  </si>
  <si>
    <t>今月出金額</t>
    <rPh sb="0" eb="2">
      <t>コンゲツ</t>
    </rPh>
    <rPh sb="2" eb="4">
      <t>シュッキン</t>
    </rPh>
    <rPh sb="3" eb="5">
      <t>キンガク</t>
    </rPh>
    <phoneticPr fontId="1"/>
  </si>
  <si>
    <t>入金総額</t>
    <rPh sb="0" eb="2">
      <t>ニュウキン</t>
    </rPh>
    <rPh sb="1" eb="2">
      <t>キン</t>
    </rPh>
    <rPh sb="2" eb="4">
      <t>ソウガク</t>
    </rPh>
    <phoneticPr fontId="1"/>
  </si>
  <si>
    <t>出金総額</t>
    <rPh sb="0" eb="2">
      <t>シュッキン</t>
    </rPh>
    <rPh sb="1" eb="2">
      <t>キン</t>
    </rPh>
    <rPh sb="2" eb="4">
      <t>ソウガク</t>
    </rPh>
    <phoneticPr fontId="1"/>
  </si>
  <si>
    <t>統合家計簿　2021年01月分</t>
    <rPh sb="0" eb="2">
      <t>トウゴウ</t>
    </rPh>
    <rPh sb="2" eb="5">
      <t>カケ</t>
    </rPh>
    <phoneticPr fontId="1"/>
  </si>
  <si>
    <t>期間：01/01～01/31</t>
    <rPh sb="0" eb="2">
      <t>キカン</t>
    </rPh>
    <phoneticPr fontId="2"/>
  </si>
  <si>
    <t>年間シミュレーション(2021/01-2021/12)2021年01月時点</t>
    <rPh sb="0" eb="2">
      <t>ネンカン</t>
    </rPh>
    <phoneticPr fontId="2"/>
  </si>
  <si>
    <t>年内入金　　　　　　予定残額x12</t>
    <rPh sb="0" eb="2">
      <t>ネンナイ</t>
    </rPh>
    <rPh sb="2" eb="4">
      <t>ニュウキン</t>
    </rPh>
    <rPh sb="10" eb="12">
      <t>ヨテイ</t>
    </rPh>
    <rPh sb="12" eb="14">
      <t>ザンガク</t>
    </rPh>
    <phoneticPr fontId="2"/>
  </si>
  <si>
    <t>年内出金　　　　　予定残額x12</t>
    <rPh sb="0" eb="2">
      <t>ネンナイ</t>
    </rPh>
    <rPh sb="2" eb="4">
      <t>シュッキン</t>
    </rPh>
    <rPh sb="9" eb="11">
      <t>ヨテイ</t>
    </rPh>
    <rPh sb="11" eb="13">
      <t>ザンガク</t>
    </rPh>
    <phoneticPr fontId="2"/>
  </si>
  <si>
    <t>自動引落金額</t>
    <rPh sb="0" eb="2">
      <t>ジドウ</t>
    </rPh>
    <rPh sb="2" eb="4">
      <t>ヒキオトシ</t>
    </rPh>
    <rPh sb="4" eb="6">
      <t>キンガク</t>
    </rPh>
    <phoneticPr fontId="1"/>
  </si>
  <si>
    <t>銀行口座入出金表　2021年01月分</t>
    <rPh sb="0" eb="2">
      <t>ギンコウ</t>
    </rPh>
    <rPh sb="2" eb="4">
      <t>コウザ</t>
    </rPh>
    <rPh sb="4" eb="7">
      <t>ニュウシュ</t>
    </rPh>
    <phoneticPr fontId="2"/>
  </si>
  <si>
    <t>カード利用明細表　2021年01月分</t>
    <rPh sb="3" eb="5">
      <t>リヨウ</t>
    </rPh>
    <rPh sb="5" eb="7">
      <t>メイサイ</t>
    </rPh>
    <rPh sb="7" eb="8">
      <t>ヒョウ</t>
    </rPh>
    <rPh sb="13" eb="14">
      <t>ネン</t>
    </rPh>
    <rPh sb="16" eb="17">
      <t>ガツ</t>
    </rPh>
    <rPh sb="17" eb="18">
      <t>ブン</t>
    </rPh>
    <phoneticPr fontId="1"/>
  </si>
  <si>
    <t>今月の入出金総額と次月繰越金算出</t>
    <rPh sb="0" eb="2">
      <t>コンゲツ</t>
    </rPh>
    <rPh sb="3" eb="6">
      <t>ニュウシュッキン</t>
    </rPh>
    <rPh sb="6" eb="8">
      <t>ソウガク</t>
    </rPh>
    <rPh sb="9" eb="11">
      <t>ジゲツ</t>
    </rPh>
    <rPh sb="11" eb="14">
      <t>クリコシキン</t>
    </rPh>
    <rPh sb="14" eb="16">
      <t>サンシュツ</t>
    </rPh>
    <phoneticPr fontId="1"/>
  </si>
  <si>
    <t>保有先銀行口座名</t>
    <rPh sb="0" eb="2">
      <t>ホユウ</t>
    </rPh>
    <rPh sb="2" eb="3">
      <t>サキ</t>
    </rPh>
    <rPh sb="3" eb="5">
      <t>ギンコウ</t>
    </rPh>
    <rPh sb="5" eb="8">
      <t>コウザメイ</t>
    </rPh>
    <phoneticPr fontId="1"/>
  </si>
  <si>
    <t>「現時点での収支」がマイナスになった場合は、この先の入出金計画を見直す事！</t>
    <rPh sb="1" eb="4">
      <t>ゲンジテン</t>
    </rPh>
    <rPh sb="6" eb="8">
      <t>シュウシ</t>
    </rPh>
    <rPh sb="18" eb="20">
      <t>バアイ</t>
    </rPh>
    <rPh sb="24" eb="25">
      <t>サキ</t>
    </rPh>
    <rPh sb="26" eb="29">
      <t>ニュウ</t>
    </rPh>
    <rPh sb="29" eb="31">
      <t>ケイカク</t>
    </rPh>
    <rPh sb="32" eb="34">
      <t>ミナオ</t>
    </rPh>
    <rPh sb="35" eb="36">
      <t>コト</t>
    </rPh>
    <phoneticPr fontId="1"/>
  </si>
  <si>
    <t>入金内容</t>
    <rPh sb="0" eb="2">
      <t>ニュウキン</t>
    </rPh>
    <phoneticPr fontId="2"/>
  </si>
  <si>
    <t>入金額</t>
    <rPh sb="0" eb="2">
      <t>ニュウキン</t>
    </rPh>
    <rPh sb="1" eb="3">
      <t>キンガク</t>
    </rPh>
    <phoneticPr fontId="2"/>
  </si>
  <si>
    <t>出金内容</t>
    <rPh sb="0" eb="2">
      <t>シュッキン</t>
    </rPh>
    <rPh sb="2" eb="4">
      <t>ナイヨウ</t>
    </rPh>
    <phoneticPr fontId="2"/>
  </si>
  <si>
    <t>現金入出金表　2021年04月分</t>
    <rPh sb="0" eb="2">
      <t>ゲンキン</t>
    </rPh>
    <rPh sb="2" eb="5">
      <t>ニュウシュッキン</t>
    </rPh>
    <phoneticPr fontId="2"/>
  </si>
  <si>
    <t>出金総額</t>
    <rPh sb="0" eb="2">
      <t>シュッキン</t>
    </rPh>
    <rPh sb="2" eb="4">
      <t>ソウガク</t>
    </rPh>
    <phoneticPr fontId="1"/>
  </si>
  <si>
    <t>現金入出金表　2021年02月分</t>
    <rPh sb="0" eb="2">
      <t>ゲンキン</t>
    </rPh>
    <rPh sb="2" eb="6">
      <t>ニュウシュッキンヒョウ</t>
    </rPh>
    <phoneticPr fontId="2"/>
  </si>
  <si>
    <t>昭和の日</t>
    <rPh sb="0" eb="2">
      <t>ショウワ</t>
    </rPh>
    <rPh sb="3" eb="4">
      <t>ヒ</t>
    </rPh>
    <phoneticPr fontId="1"/>
  </si>
  <si>
    <t>現金入出金表　2021年01月分</t>
    <rPh sb="0" eb="2">
      <t>ゲンキン</t>
    </rPh>
    <rPh sb="2" eb="6">
      <t>ニュウシュッキンヒョウ</t>
    </rPh>
    <phoneticPr fontId="2"/>
  </si>
  <si>
    <t>日</t>
    <phoneticPr fontId="1"/>
  </si>
  <si>
    <t>元旦</t>
    <rPh sb="0" eb="2">
      <t>ガンタン</t>
    </rPh>
    <phoneticPr fontId="1"/>
  </si>
  <si>
    <t>成人の日</t>
    <rPh sb="0" eb="2">
      <t>セイジン</t>
    </rPh>
    <rPh sb="3" eb="4">
      <t>ヒ</t>
    </rPh>
    <phoneticPr fontId="1"/>
  </si>
  <si>
    <t>建国記念の日</t>
    <rPh sb="0" eb="2">
      <t>ケンコク</t>
    </rPh>
    <rPh sb="2" eb="4">
      <t>キネン</t>
    </rPh>
    <rPh sb="5" eb="6">
      <t>ヒ</t>
    </rPh>
    <phoneticPr fontId="1"/>
  </si>
  <si>
    <t>天皇誕生日</t>
    <rPh sb="0" eb="5">
      <t>テンノウタンジョウビ</t>
    </rPh>
    <phoneticPr fontId="1"/>
  </si>
  <si>
    <t>現金入出金表　2021年05月分</t>
    <rPh sb="0" eb="2">
      <t>ゲンキン</t>
    </rPh>
    <rPh sb="2" eb="6">
      <t>ニュウシュッキンヒョウ</t>
    </rPh>
    <phoneticPr fontId="2"/>
  </si>
  <si>
    <t>現金入出金表　2021年06月分</t>
    <rPh sb="0" eb="2">
      <t>ゲンキン</t>
    </rPh>
    <rPh sb="2" eb="6">
      <t>ニュウシュッキンヒョウ</t>
    </rPh>
    <phoneticPr fontId="2"/>
  </si>
  <si>
    <t>現金入出金表　2021年08月分</t>
    <rPh sb="0" eb="2">
      <t>ゲンキン</t>
    </rPh>
    <rPh sb="2" eb="6">
      <t>ニュウシュッキンヒョウ</t>
    </rPh>
    <phoneticPr fontId="2"/>
  </si>
  <si>
    <t>現金入出金表　2021年09月分</t>
    <rPh sb="0" eb="2">
      <t>ゲンキン</t>
    </rPh>
    <rPh sb="2" eb="6">
      <t>ニュウシュッキンヒョウ</t>
    </rPh>
    <phoneticPr fontId="2"/>
  </si>
  <si>
    <t>現金入出金表　2021年10月分</t>
    <rPh sb="0" eb="2">
      <t>ゲンキン</t>
    </rPh>
    <rPh sb="2" eb="6">
      <t>ニュウシュッキンヒョウ</t>
    </rPh>
    <phoneticPr fontId="2"/>
  </si>
  <si>
    <t>現金入出金表　2021年11月分</t>
    <rPh sb="0" eb="2">
      <t>ゲンキン</t>
    </rPh>
    <rPh sb="2" eb="6">
      <t>ニュウシュッキンヒョウ</t>
    </rPh>
    <phoneticPr fontId="2"/>
  </si>
  <si>
    <t>現金入出金表　2021年12月分</t>
    <rPh sb="0" eb="2">
      <t>ゲンキン</t>
    </rPh>
    <rPh sb="2" eb="6">
      <t>ニュウシュッキンヒョウ</t>
    </rPh>
    <phoneticPr fontId="2"/>
  </si>
  <si>
    <t>引落口座：〇〇銀行</t>
    <phoneticPr fontId="1"/>
  </si>
  <si>
    <t>〇〇カード１</t>
    <phoneticPr fontId="1"/>
  </si>
  <si>
    <t>〇〇カード２</t>
    <phoneticPr fontId="1"/>
  </si>
  <si>
    <t>〇〇カード３</t>
    <phoneticPr fontId="1"/>
  </si>
  <si>
    <t>〇〇カード４</t>
    <phoneticPr fontId="1"/>
  </si>
  <si>
    <t>〇〇カード５</t>
    <phoneticPr fontId="1"/>
  </si>
  <si>
    <t>〇〇カード６</t>
    <phoneticPr fontId="1"/>
  </si>
  <si>
    <t>１月カード支払代金合計金額</t>
    <rPh sb="1" eb="2">
      <t>ガツ</t>
    </rPh>
    <rPh sb="5" eb="7">
      <t>シハライ</t>
    </rPh>
    <rPh sb="7" eb="9">
      <t>ダイキン</t>
    </rPh>
    <rPh sb="9" eb="11">
      <t>ゴウケイ</t>
    </rPh>
    <rPh sb="11" eb="13">
      <t>キンガク</t>
    </rPh>
    <phoneticPr fontId="1"/>
  </si>
  <si>
    <t>１月１０日支払確定金額</t>
    <rPh sb="1" eb="2">
      <t>ガツ</t>
    </rPh>
    <rPh sb="4" eb="5">
      <t>ニチ</t>
    </rPh>
    <rPh sb="5" eb="7">
      <t>シハライ</t>
    </rPh>
    <rPh sb="7" eb="9">
      <t>カクテイ</t>
    </rPh>
    <rPh sb="9" eb="11">
      <t>キンガク</t>
    </rPh>
    <phoneticPr fontId="1"/>
  </si>
  <si>
    <t>〇〇カード７</t>
    <phoneticPr fontId="1"/>
  </si>
  <si>
    <t>〇〇カード８</t>
    <phoneticPr fontId="1"/>
  </si>
  <si>
    <t>〇〇カード９</t>
    <phoneticPr fontId="1"/>
  </si>
  <si>
    <t>〇〇カード１０</t>
    <phoneticPr fontId="1"/>
  </si>
  <si>
    <t>前々月１６日～前月１５日までの使用分 　　今月10日支払</t>
    <rPh sb="0" eb="3">
      <t>ゼンゼンゲツ</t>
    </rPh>
    <rPh sb="5" eb="6">
      <t>ニチ</t>
    </rPh>
    <rPh sb="7" eb="9">
      <t>ゼンゲツ</t>
    </rPh>
    <rPh sb="11" eb="12">
      <t>ニチ</t>
    </rPh>
    <rPh sb="15" eb="17">
      <t>シヨウ</t>
    </rPh>
    <rPh sb="17" eb="18">
      <t>ブン</t>
    </rPh>
    <rPh sb="21" eb="23">
      <t>コンゲツ</t>
    </rPh>
    <rPh sb="25" eb="26">
      <t>ニチ</t>
    </rPh>
    <rPh sb="26" eb="28">
      <t>シハライ</t>
    </rPh>
    <phoneticPr fontId="1"/>
  </si>
  <si>
    <t>○○カード８引落金額</t>
    <rPh sb="6" eb="8">
      <t>ヒキオトシ</t>
    </rPh>
    <rPh sb="8" eb="10">
      <t>キンガク</t>
    </rPh>
    <phoneticPr fontId="1"/>
  </si>
  <si>
    <t>○○カード９引落金額</t>
    <rPh sb="6" eb="8">
      <t>ヒキオトシ</t>
    </rPh>
    <rPh sb="8" eb="10">
      <t>キンガク</t>
    </rPh>
    <phoneticPr fontId="1"/>
  </si>
  <si>
    <t>○○カード１０引落金額</t>
    <rPh sb="7" eb="9">
      <t>ヒキオトシ</t>
    </rPh>
    <rPh sb="9" eb="11">
      <t>キンガク</t>
    </rPh>
    <phoneticPr fontId="1"/>
  </si>
  <si>
    <t>○○銀行　１</t>
    <rPh sb="2" eb="4">
      <t>ギンコウ</t>
    </rPh>
    <phoneticPr fontId="1"/>
  </si>
  <si>
    <t>○○銀行　２</t>
    <rPh sb="2" eb="4">
      <t>ギンコウ</t>
    </rPh>
    <phoneticPr fontId="1"/>
  </si>
  <si>
    <t>○○銀行　３</t>
    <rPh sb="2" eb="4">
      <t>ギンコウ</t>
    </rPh>
    <phoneticPr fontId="1"/>
  </si>
  <si>
    <t>○○銀行　４</t>
    <rPh sb="2" eb="4">
      <t>ギンコウ</t>
    </rPh>
    <phoneticPr fontId="1"/>
  </si>
  <si>
    <t>○○銀行　５</t>
    <rPh sb="2" eb="4">
      <t>ギンコウ</t>
    </rPh>
    <phoneticPr fontId="1"/>
  </si>
  <si>
    <t>○○銀行　６</t>
    <rPh sb="2" eb="4">
      <t>ギンコウ</t>
    </rPh>
    <phoneticPr fontId="1"/>
  </si>
  <si>
    <t>○○銀行　７</t>
    <rPh sb="2" eb="4">
      <t>ギンコウ</t>
    </rPh>
    <phoneticPr fontId="1"/>
  </si>
  <si>
    <t>○○銀行　８</t>
    <rPh sb="2" eb="4">
      <t>ギンコウ</t>
    </rPh>
    <phoneticPr fontId="1"/>
  </si>
  <si>
    <t>○○銀行　９</t>
    <rPh sb="2" eb="4">
      <t>ギンコウ</t>
    </rPh>
    <phoneticPr fontId="1"/>
  </si>
  <si>
    <t>○○銀行　１０</t>
    <rPh sb="2" eb="4">
      <t>ギンコウ</t>
    </rPh>
    <phoneticPr fontId="1"/>
  </si>
  <si>
    <t>〇〇カード２引落金額</t>
    <rPh sb="6" eb="8">
      <t>ヒキオトシ</t>
    </rPh>
    <rPh sb="8" eb="10">
      <t>キンガク</t>
    </rPh>
    <phoneticPr fontId="1"/>
  </si>
  <si>
    <t>〇〇カード３引落金額</t>
    <rPh sb="6" eb="8">
      <t>ヒキオトシ</t>
    </rPh>
    <rPh sb="8" eb="10">
      <t>キンガク</t>
    </rPh>
    <phoneticPr fontId="1"/>
  </si>
  <si>
    <t>銀行口座入出金表　2021年02月分</t>
    <phoneticPr fontId="2"/>
  </si>
  <si>
    <t>銀行口座入出金表　2021年03月分</t>
    <rPh sb="4" eb="7">
      <t>ニュウシュッキン</t>
    </rPh>
    <phoneticPr fontId="2"/>
  </si>
  <si>
    <t>銀行口座入出金表　2021年04月分</t>
    <phoneticPr fontId="2"/>
  </si>
  <si>
    <t>銀行口座入出金表　2021年05月分</t>
    <phoneticPr fontId="2"/>
  </si>
  <si>
    <t>銀行口座入出金表　2021年06月分</t>
    <phoneticPr fontId="2"/>
  </si>
  <si>
    <t>銀行口座入出金表　2021年07月分</t>
    <phoneticPr fontId="2"/>
  </si>
  <si>
    <t>銀行口座入出金表　2021年08月分</t>
    <phoneticPr fontId="2"/>
  </si>
  <si>
    <t>銀行口座入出金表　2021年09月分</t>
    <phoneticPr fontId="2"/>
  </si>
  <si>
    <t>銀行口座入出金表　2021年10月分</t>
    <phoneticPr fontId="2"/>
  </si>
  <si>
    <t>銀行口座入出金表　2021年11月分</t>
    <phoneticPr fontId="2"/>
  </si>
  <si>
    <t>銀行口座入出金表　2021年12月分</t>
    <phoneticPr fontId="2"/>
  </si>
  <si>
    <t>年内入金　　　　　　予定残額x11</t>
    <rPh sb="0" eb="2">
      <t>ネンナイ</t>
    </rPh>
    <rPh sb="2" eb="4">
      <t>ニュウキン</t>
    </rPh>
    <rPh sb="10" eb="12">
      <t>ヨテイ</t>
    </rPh>
    <rPh sb="12" eb="14">
      <t>ザンガク</t>
    </rPh>
    <phoneticPr fontId="2"/>
  </si>
  <si>
    <t>前月繰越金→</t>
    <rPh sb="0" eb="5">
      <t>ゼンゲツクリコシキン</t>
    </rPh>
    <phoneticPr fontId="1"/>
  </si>
  <si>
    <t>年内の入金予定項目明細を記してください</t>
  </si>
  <si>
    <t>年内の入金予定項目明細を記してください</t>
    <rPh sb="0" eb="2">
      <t>ネンナイ</t>
    </rPh>
    <rPh sb="3" eb="5">
      <t>ニュウキン</t>
    </rPh>
    <rPh sb="5" eb="7">
      <t>ヨテイ</t>
    </rPh>
    <rPh sb="7" eb="9">
      <t>コウモク</t>
    </rPh>
    <rPh sb="9" eb="11">
      <t>メイサイ</t>
    </rPh>
    <rPh sb="12" eb="13">
      <t>シル</t>
    </rPh>
    <phoneticPr fontId="2"/>
  </si>
  <si>
    <t>年内の出金予定項目明細を記してください</t>
  </si>
  <si>
    <t>年内の出金予定項目明細を記してください</t>
    <rPh sb="3" eb="5">
      <t>シュッキン</t>
    </rPh>
    <phoneticPr fontId="1"/>
  </si>
  <si>
    <t>年内の入金予定項目明細を記してください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</si>
</sst>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176" formatCode="[$-F800]dddd\,\ mmmm\ dd\,\ yyyy"/>
    <numFmt numFmtId="177" formatCode="yyyy&quot;年&quot;m&quot;月&quot;d&quot;日&quot;;@"/>
    <numFmt numFmtId="178" formatCode="#,##0_);[Red]\(#,##0\)"/>
    <numFmt numFmtId="179" formatCode="m&quot;月&quot;d&quot;日&quot;;@"/>
    <numFmt numFmtId="180" formatCode="[$-411]ggge&quot;年&quot;m&quot;月&quot;d&quot;日&quot;;@"/>
    <numFmt numFmtId="181" formatCode="m/d;@"/>
    <numFmt numFmtId="185" formatCode="&quot;¥&quot;#,##0_);[Red]\(&quot;¥&quot;#,##0\)"/>
  </numFmts>
  <fonts count="58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3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color indexed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20"/>
      <color theme="5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b/>
      <sz val="10"/>
      <color rgb="FFFF0000"/>
      <name val="AR丸ゴシック体M"/>
      <family val="3"/>
      <charset val="128"/>
    </font>
    <font>
      <b/>
      <sz val="8"/>
      <color rgb="FFFF0000"/>
      <name val="AR丸ゴシック体M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0"/>
      <color rgb="FF0000CC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b/>
      <sz val="8"/>
      <color theme="5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8"/>
      <color rgb="FF0000FF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1"/>
      <color rgb="FF0033CC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rgb="FF0000CC"/>
      <name val="ＭＳ Ｐゴシック"/>
      <family val="3"/>
      <charset val="128"/>
    </font>
    <font>
      <b/>
      <sz val="24"/>
      <color rgb="FF0000FF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b/>
      <sz val="26"/>
      <color theme="1"/>
      <name val="ＭＳ Ｐゴシック"/>
      <family val="3"/>
      <charset val="128"/>
    </font>
    <font>
      <b/>
      <sz val="28"/>
      <color theme="1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rgb="FFFFF5E1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F6F2FC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rgb="FFF2DEE3"/>
        <bgColor indexed="64"/>
      </patternFill>
    </fill>
    <fill>
      <patternFill patternType="solid">
        <fgColor rgb="FFF7EEE5"/>
        <bgColor indexed="64"/>
      </patternFill>
    </fill>
    <fill>
      <patternFill patternType="solid">
        <fgColor rgb="FFFFE28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BEB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F"/>
        <bgColor indexed="64"/>
      </patternFill>
    </fill>
    <fill>
      <patternFill patternType="solid">
        <fgColor rgb="FFCFF6B4"/>
        <bgColor rgb="FFCDFAB4"/>
      </patternFill>
    </fill>
    <fill>
      <patternFill patternType="solid">
        <fgColor rgb="FFCFF6B4"/>
        <bgColor indexed="64"/>
      </patternFill>
    </fill>
    <fill>
      <patternFill patternType="solid">
        <fgColor rgb="FFF0F0F0"/>
        <bgColor indexed="64"/>
      </patternFill>
    </fill>
  </fills>
  <borders count="1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ck">
        <color rgb="FF0000FF"/>
      </left>
      <right style="thin">
        <color rgb="FF0000FF"/>
      </right>
      <top style="thick">
        <color rgb="FF0000FF"/>
      </top>
      <bottom style="thick">
        <color rgb="FF0000FF"/>
      </bottom>
      <diagonal/>
    </border>
    <border>
      <left style="thin">
        <color rgb="FF0000FF"/>
      </left>
      <right/>
      <top style="thick">
        <color rgb="FF0000FF"/>
      </top>
      <bottom style="thick">
        <color rgb="FF0000FF"/>
      </bottom>
      <diagonal/>
    </border>
    <border>
      <left style="thin">
        <color rgb="FF0000FF"/>
      </left>
      <right style="thin">
        <color rgb="FF0000FF"/>
      </right>
      <top style="thick">
        <color rgb="FF0000FF"/>
      </top>
      <bottom style="thick">
        <color rgb="FF0000FF"/>
      </bottom>
      <diagonal/>
    </border>
    <border>
      <left style="thin">
        <color rgb="FF0000FF"/>
      </left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ck">
        <color rgb="FF0000FF"/>
      </left>
      <right style="thin">
        <color rgb="FF0000FF"/>
      </right>
      <top style="thick">
        <color rgb="FF0000FF"/>
      </top>
      <bottom style="hair">
        <color rgb="FF0000FF"/>
      </bottom>
      <diagonal/>
    </border>
    <border>
      <left style="thick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ck">
        <color rgb="FF0000FF"/>
      </left>
      <right style="thick">
        <color rgb="FF0000FF"/>
      </right>
      <top/>
      <bottom style="hair">
        <color rgb="FF0000FF"/>
      </bottom>
      <diagonal/>
    </border>
    <border>
      <left style="thin">
        <color rgb="FF0000FF"/>
      </left>
      <right/>
      <top style="hair">
        <color rgb="FF0000FF"/>
      </top>
      <bottom style="hair">
        <color rgb="FF0000FF"/>
      </bottom>
      <diagonal/>
    </border>
    <border>
      <left style="thick">
        <color rgb="FF0000FF"/>
      </left>
      <right style="thick">
        <color rgb="FF0000FF"/>
      </right>
      <top style="hair">
        <color rgb="FF0000FF"/>
      </top>
      <bottom style="hair">
        <color rgb="FF0000FF"/>
      </bottom>
      <diagonal/>
    </border>
    <border>
      <left style="thick">
        <color rgb="FF0000FF"/>
      </left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/>
      <top style="hair">
        <color rgb="FF0000FF"/>
      </top>
      <bottom style="medium">
        <color rgb="FF0000FF"/>
      </bottom>
      <diagonal/>
    </border>
    <border>
      <left style="thick">
        <color rgb="FF0000FF"/>
      </left>
      <right style="thick">
        <color rgb="FF0000FF"/>
      </right>
      <top style="hair">
        <color rgb="FF0000FF"/>
      </top>
      <bottom style="medium">
        <color rgb="FF0000FF"/>
      </bottom>
      <diagonal/>
    </border>
    <border>
      <left style="thick">
        <color rgb="FF0000FF"/>
      </left>
      <right style="thin">
        <color rgb="FF0000FF"/>
      </right>
      <top style="medium">
        <color rgb="FF0000FF"/>
      </top>
      <bottom style="hair">
        <color rgb="FF0000FF"/>
      </bottom>
      <diagonal/>
    </border>
    <border>
      <left style="thick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ck">
        <color rgb="FF0000FF"/>
      </right>
      <top style="medium">
        <color rgb="FF0000FF"/>
      </top>
      <bottom style="medium">
        <color rgb="FF0000FF"/>
      </bottom>
      <diagonal/>
    </border>
    <border>
      <left style="thick">
        <color rgb="FF0000FF"/>
      </left>
      <right style="thick">
        <color rgb="FF0000FF"/>
      </right>
      <top/>
      <bottom style="medium">
        <color rgb="FF0000FF"/>
      </bottom>
      <diagonal/>
    </border>
    <border>
      <left style="thick">
        <color rgb="FF0000FF"/>
      </left>
      <right style="thin">
        <color rgb="FF0000FF"/>
      </right>
      <top/>
      <bottom style="thick">
        <color rgb="FF0000FF"/>
      </bottom>
      <diagonal/>
    </border>
    <border>
      <left style="thin">
        <color rgb="FF0000FF"/>
      </left>
      <right/>
      <top style="medium">
        <color rgb="FF0000FF"/>
      </top>
      <bottom style="thick">
        <color rgb="FF0000FF"/>
      </bottom>
      <diagonal/>
    </border>
    <border>
      <left style="thick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thick">
        <color rgb="FF0000FF"/>
      </right>
      <top/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/>
      <bottom style="hair">
        <color rgb="FF0000FF"/>
      </bottom>
      <diagonal/>
    </border>
    <border>
      <left style="thin">
        <color rgb="FF0000FF"/>
      </left>
      <right style="thin">
        <color rgb="FF0000FF"/>
      </right>
      <top/>
      <bottom style="hair">
        <color rgb="FF0000FF"/>
      </bottom>
      <diagonal/>
    </border>
    <border>
      <left/>
      <right style="medium">
        <color rgb="FF0000FF"/>
      </right>
      <top/>
      <bottom style="hair">
        <color rgb="FF0000FF"/>
      </bottom>
      <diagonal/>
    </border>
    <border>
      <left style="medium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/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/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/>
      <top style="thick">
        <color rgb="FF0000FF"/>
      </top>
      <bottom style="hair">
        <color rgb="FF0000FF"/>
      </bottom>
      <diagonal/>
    </border>
    <border>
      <left style="thin">
        <color rgb="FF0000FF"/>
      </left>
      <right/>
      <top style="medium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/>
      <top/>
      <bottom style="hair">
        <color rgb="FF0000FF"/>
      </bottom>
      <diagonal/>
    </border>
    <border>
      <left style="thin">
        <color rgb="FF0000FF"/>
      </left>
      <right style="thick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ck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hair">
        <color rgb="FF0000FF"/>
      </bottom>
      <diagonal/>
    </border>
    <border>
      <left style="thin">
        <color rgb="FF0000FF"/>
      </left>
      <right style="thick">
        <color rgb="FF0000FF"/>
      </right>
      <top style="medium">
        <color rgb="FF0000FF"/>
      </top>
      <bottom style="hair">
        <color rgb="FF0000FF"/>
      </bottom>
      <diagonal/>
    </border>
    <border>
      <left style="thick">
        <color rgb="FF0000FF"/>
      </left>
      <right style="thin">
        <color rgb="FF0000FF"/>
      </right>
      <top/>
      <bottom style="hair">
        <color rgb="FF0000FF"/>
      </bottom>
      <diagonal/>
    </border>
    <border>
      <left style="thin">
        <color rgb="FF0000FF"/>
      </left>
      <right style="thick">
        <color rgb="FF0000FF"/>
      </right>
      <top/>
      <bottom style="hair">
        <color rgb="FF0000FF"/>
      </bottom>
      <diagonal/>
    </border>
    <border>
      <left style="thick">
        <color rgb="FF0000FF"/>
      </left>
      <right style="thin">
        <color rgb="FF0000FF"/>
      </right>
      <top style="hair">
        <color rgb="FF0000FF"/>
      </top>
      <bottom/>
      <diagonal/>
    </border>
    <border>
      <left style="thin">
        <color rgb="FF0000FF"/>
      </left>
      <right style="thick">
        <color rgb="FF0000FF"/>
      </right>
      <top style="hair">
        <color rgb="FF0000FF"/>
      </top>
      <bottom/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/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/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ck">
        <color rgb="FF0000FF"/>
      </top>
      <bottom style="hair">
        <color rgb="FF0000FF"/>
      </bottom>
      <diagonal/>
    </border>
    <border>
      <left style="thick">
        <color rgb="FF0000FF"/>
      </left>
      <right style="thin">
        <color rgb="FF0000FF"/>
      </right>
      <top style="medium">
        <color rgb="FF0000FF"/>
      </top>
      <bottom style="thick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ck">
        <color rgb="FF0000FF"/>
      </bottom>
      <diagonal/>
    </border>
    <border>
      <left style="thin">
        <color rgb="FF0000FF"/>
      </left>
      <right style="thick">
        <color rgb="FF0000FF"/>
      </right>
      <top style="medium">
        <color rgb="FF0000FF"/>
      </top>
      <bottom style="thick">
        <color rgb="FF0000FF"/>
      </bottom>
      <diagonal/>
    </border>
    <border>
      <left/>
      <right style="thick">
        <color rgb="FF0000FF"/>
      </right>
      <top style="medium">
        <color rgb="FF0000FF"/>
      </top>
      <bottom style="thick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/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/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hair">
        <color rgb="FF0000FF"/>
      </bottom>
      <diagonal/>
    </border>
    <border>
      <left/>
      <right style="thin">
        <color rgb="FF0000FF"/>
      </right>
      <top style="hair">
        <color rgb="FF0000FF"/>
      </top>
      <bottom style="hair">
        <color rgb="FF0000FF"/>
      </bottom>
      <diagonal/>
    </border>
    <border>
      <left/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hair">
        <color rgb="FF0000FF"/>
      </bottom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medium">
        <color rgb="FF0000FF"/>
      </left>
      <right style="thin">
        <color rgb="FF0000FF"/>
      </right>
      <top/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/>
      <right style="medium">
        <color rgb="FF0000FF"/>
      </right>
      <top/>
      <bottom style="medium">
        <color rgb="FF0000FF"/>
      </bottom>
      <diagonal/>
    </border>
  </borders>
  <cellStyleXfs count="4">
    <xf numFmtId="0" fontId="0" fillId="0" borderId="0">
      <alignment vertical="center"/>
    </xf>
    <xf numFmtId="0" fontId="21" fillId="0" borderId="0" applyNumberFormat="0" applyFill="0" applyBorder="0" applyAlignment="0" applyProtection="0"/>
    <xf numFmtId="38" fontId="20" fillId="0" borderId="0" applyFont="0" applyFill="0" applyBorder="0" applyAlignment="0" applyProtection="0">
      <alignment vertical="center"/>
    </xf>
    <xf numFmtId="6" fontId="20" fillId="0" borderId="0" applyFont="0" applyFill="0" applyBorder="0" applyAlignment="0" applyProtection="0">
      <alignment vertical="center"/>
    </xf>
  </cellStyleXfs>
  <cellXfs count="1256">
    <xf numFmtId="0" fontId="0" fillId="0" borderId="0" xfId="0">
      <alignment vertical="center"/>
    </xf>
    <xf numFmtId="0" fontId="23" fillId="0" borderId="0" xfId="0" applyFont="1" applyProtection="1">
      <alignment vertical="center"/>
      <protection locked="0"/>
    </xf>
    <xf numFmtId="6" fontId="23" fillId="0" borderId="0" xfId="3" applyFont="1" applyProtection="1">
      <alignment vertical="center"/>
      <protection locked="0"/>
    </xf>
    <xf numFmtId="176" fontId="23" fillId="0" borderId="0" xfId="0" applyNumberFormat="1" applyFont="1" applyProtection="1">
      <alignment vertical="center"/>
      <protection locked="0"/>
    </xf>
    <xf numFmtId="6" fontId="6" fillId="0" borderId="0" xfId="3" applyFont="1" applyProtection="1">
      <alignment vertical="center"/>
      <protection locked="0"/>
    </xf>
    <xf numFmtId="0" fontId="24" fillId="0" borderId="0" xfId="0" applyFo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6" fontId="24" fillId="0" borderId="0" xfId="3" applyFont="1" applyProtection="1">
      <alignment vertical="center"/>
      <protection locked="0"/>
    </xf>
    <xf numFmtId="0" fontId="25" fillId="0" borderId="0" xfId="0" applyFont="1" applyAlignment="1" applyProtection="1">
      <protection locked="0"/>
    </xf>
    <xf numFmtId="38" fontId="20" fillId="0" borderId="0" xfId="2" applyFont="1" applyAlignment="1" applyProtection="1">
      <protection locked="0"/>
    </xf>
    <xf numFmtId="0" fontId="0" fillId="0" borderId="0" xfId="0" applyAlignme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26" fillId="0" borderId="0" xfId="0" applyFont="1" applyAlignment="1" applyProtection="1">
      <alignment horizontal="right" vertical="center"/>
      <protection locked="0"/>
    </xf>
    <xf numFmtId="38" fontId="9" fillId="0" borderId="0" xfId="2" applyFont="1" applyAlignment="1" applyProtection="1">
      <protection locked="0"/>
    </xf>
    <xf numFmtId="178" fontId="0" fillId="0" borderId="0" xfId="0" applyNumberFormat="1" applyAlignment="1" applyProtection="1">
      <protection locked="0"/>
    </xf>
    <xf numFmtId="6" fontId="20" fillId="0" borderId="0" xfId="3" applyFont="1" applyAlignment="1" applyProtection="1">
      <alignment horizontal="center"/>
      <protection locked="0"/>
    </xf>
    <xf numFmtId="6" fontId="20" fillId="0" borderId="0" xfId="3" applyFont="1" applyAlignment="1" applyProtection="1">
      <protection locked="0"/>
    </xf>
    <xf numFmtId="38" fontId="10" fillId="0" borderId="0" xfId="2" applyFont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179" fontId="11" fillId="0" borderId="0" xfId="2" applyNumberFormat="1" applyFont="1" applyAlignment="1" applyProtection="1">
      <protection locked="0"/>
    </xf>
    <xf numFmtId="38" fontId="11" fillId="0" borderId="0" xfId="2" applyFont="1" applyAlignment="1" applyProtection="1">
      <protection locked="0"/>
    </xf>
    <xf numFmtId="38" fontId="27" fillId="0" borderId="0" xfId="2" applyFont="1" applyAlignment="1" applyProtection="1">
      <protection locked="0"/>
    </xf>
    <xf numFmtId="0" fontId="10" fillId="0" borderId="0" xfId="0" applyFont="1" applyAlignment="1" applyProtection="1">
      <protection locked="0"/>
    </xf>
    <xf numFmtId="0" fontId="11" fillId="0" borderId="0" xfId="0" applyFont="1" applyAlignment="1" applyProtection="1">
      <protection locked="0"/>
    </xf>
    <xf numFmtId="6" fontId="28" fillId="0" borderId="0" xfId="3" applyFont="1" applyAlignment="1" applyProtection="1">
      <protection locked="0"/>
    </xf>
    <xf numFmtId="6" fontId="12" fillId="0" borderId="1" xfId="3" applyFont="1" applyBorder="1" applyAlignment="1" applyProtection="1">
      <alignment horizontal="center" vertical="center" wrapText="1"/>
      <protection locked="0"/>
    </xf>
    <xf numFmtId="6" fontId="29" fillId="0" borderId="2" xfId="3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29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6" fontId="30" fillId="0" borderId="0" xfId="3" applyFont="1" applyAlignment="1" applyProtection="1">
      <protection locked="0"/>
    </xf>
    <xf numFmtId="0" fontId="31" fillId="0" borderId="0" xfId="0" applyFont="1" applyAlignment="1" applyProtection="1">
      <protection locked="0"/>
    </xf>
    <xf numFmtId="0" fontId="23" fillId="0" borderId="0" xfId="0" applyFont="1" applyAlignment="1" applyProtection="1">
      <protection locked="0"/>
    </xf>
    <xf numFmtId="180" fontId="23" fillId="0" borderId="0" xfId="0" applyNumberFormat="1" applyFont="1" applyAlignment="1" applyProtection="1">
      <protection locked="0"/>
    </xf>
    <xf numFmtId="177" fontId="8" fillId="0" borderId="0" xfId="0" applyNumberFormat="1" applyFont="1" applyAlignment="1" applyProtection="1">
      <alignment horizontal="right"/>
      <protection locked="0"/>
    </xf>
    <xf numFmtId="177" fontId="8" fillId="0" borderId="0" xfId="0" applyNumberFormat="1" applyFont="1" applyAlignment="1">
      <alignment horizontal="left"/>
    </xf>
    <xf numFmtId="38" fontId="32" fillId="0" borderId="43" xfId="2" applyFont="1" applyBorder="1" applyAlignment="1" applyProtection="1">
      <alignment horizontal="center" vertical="center" wrapText="1"/>
      <protection locked="0"/>
    </xf>
    <xf numFmtId="6" fontId="32" fillId="0" borderId="44" xfId="3" applyFont="1" applyBorder="1" applyAlignment="1" applyProtection="1">
      <alignment horizontal="center" vertical="center" wrapText="1"/>
      <protection locked="0"/>
    </xf>
    <xf numFmtId="6" fontId="32" fillId="0" borderId="43" xfId="3" applyFont="1" applyBorder="1" applyAlignment="1" applyProtection="1">
      <alignment horizontal="center" vertical="center" wrapText="1"/>
      <protection locked="0"/>
    </xf>
    <xf numFmtId="179" fontId="32" fillId="0" borderId="45" xfId="0" applyNumberFormat="1" applyFont="1" applyBorder="1" applyAlignment="1" applyProtection="1">
      <alignment horizontal="center" vertical="center" wrapText="1"/>
      <protection locked="0"/>
    </xf>
    <xf numFmtId="0" fontId="32" fillId="0" borderId="46" xfId="0" applyFont="1" applyBorder="1" applyAlignment="1" applyProtection="1">
      <alignment horizontal="center" vertical="center" wrapText="1"/>
      <protection locked="0"/>
    </xf>
    <xf numFmtId="38" fontId="12" fillId="0" borderId="43" xfId="2" applyFont="1" applyBorder="1" applyAlignment="1" applyProtection="1">
      <alignment horizontal="center" vertical="center" wrapText="1"/>
      <protection locked="0"/>
    </xf>
    <xf numFmtId="38" fontId="12" fillId="0" borderId="45" xfId="2" applyFont="1" applyBorder="1" applyAlignment="1" applyProtection="1">
      <alignment horizontal="center" vertical="center" wrapText="1"/>
      <protection locked="0"/>
    </xf>
    <xf numFmtId="38" fontId="12" fillId="0" borderId="46" xfId="2" applyFont="1" applyBorder="1" applyAlignment="1" applyProtection="1">
      <alignment horizontal="center" vertical="center" wrapText="1"/>
      <protection locked="0"/>
    </xf>
    <xf numFmtId="38" fontId="29" fillId="0" borderId="43" xfId="2" applyFont="1" applyBorder="1" applyAlignment="1" applyProtection="1">
      <alignment horizontal="center" vertical="center" wrapText="1"/>
      <protection locked="0"/>
    </xf>
    <xf numFmtId="0" fontId="29" fillId="0" borderId="45" xfId="0" applyFont="1" applyBorder="1" applyAlignment="1" applyProtection="1">
      <alignment horizontal="center" vertical="center" wrapText="1"/>
      <protection locked="0"/>
    </xf>
    <xf numFmtId="179" fontId="29" fillId="0" borderId="46" xfId="2" applyNumberFormat="1" applyFont="1" applyBorder="1" applyAlignment="1" applyProtection="1">
      <alignment horizontal="center" vertical="center" wrapText="1"/>
      <protection locked="0"/>
    </xf>
    <xf numFmtId="0" fontId="12" fillId="0" borderId="47" xfId="0" applyFont="1" applyBorder="1" applyAlignment="1" applyProtection="1">
      <alignment horizontal="center" vertical="center" wrapText="1"/>
      <protection locked="0"/>
    </xf>
    <xf numFmtId="38" fontId="33" fillId="0" borderId="0" xfId="2" quotePrefix="1" applyFont="1" applyFill="1" applyAlignment="1" applyProtection="1">
      <alignment horizontal="right" vertical="center"/>
      <protection locked="0"/>
    </xf>
    <xf numFmtId="178" fontId="34" fillId="0" borderId="0" xfId="2" applyNumberFormat="1" applyFont="1" applyFill="1" applyAlignment="1" applyProtection="1">
      <alignment horizontal="right" vertical="center"/>
      <protection locked="0"/>
    </xf>
    <xf numFmtId="6" fontId="20" fillId="0" borderId="0" xfId="3" applyFont="1" applyFill="1" applyAlignment="1" applyProtection="1">
      <alignment horizontal="center"/>
      <protection locked="0"/>
    </xf>
    <xf numFmtId="6" fontId="35" fillId="0" borderId="0" xfId="3" applyFont="1" applyAlignment="1" applyProtection="1">
      <protection locked="0"/>
    </xf>
    <xf numFmtId="179" fontId="34" fillId="0" borderId="0" xfId="2" applyNumberFormat="1" applyFont="1" applyFill="1" applyAlignment="1" applyProtection="1">
      <alignment horizontal="center" vertical="center"/>
      <protection locked="0"/>
    </xf>
    <xf numFmtId="179" fontId="36" fillId="0" borderId="0" xfId="2" applyNumberFormat="1" applyFont="1" applyAlignment="1" applyProtection="1">
      <protection locked="0"/>
    </xf>
    <xf numFmtId="38" fontId="21" fillId="0" borderId="0" xfId="1" applyNumberFormat="1" applyProtection="1">
      <protection locked="0"/>
    </xf>
    <xf numFmtId="38" fontId="26" fillId="0" borderId="48" xfId="2" applyFont="1" applyBorder="1" applyAlignment="1" applyProtection="1">
      <alignment horizontal="left"/>
      <protection locked="0"/>
    </xf>
    <xf numFmtId="6" fontId="37" fillId="0" borderId="49" xfId="3" applyFont="1" applyBorder="1" applyAlignment="1" applyProtection="1">
      <alignment horizontal="right"/>
    </xf>
    <xf numFmtId="6" fontId="15" fillId="0" borderId="50" xfId="3" applyFont="1" applyFill="1" applyBorder="1" applyAlignment="1" applyProtection="1">
      <alignment horizontal="right"/>
    </xf>
    <xf numFmtId="6" fontId="34" fillId="0" borderId="0" xfId="3" applyFont="1" applyFill="1" applyAlignment="1" applyProtection="1">
      <alignment horizontal="right" vertical="center"/>
      <protection locked="0"/>
    </xf>
    <xf numFmtId="38" fontId="31" fillId="0" borderId="49" xfId="2" applyFont="1" applyBorder="1" applyAlignment="1" applyProtection="1">
      <alignment horizontal="left"/>
      <protection locked="0"/>
    </xf>
    <xf numFmtId="6" fontId="37" fillId="0" borderId="51" xfId="3" applyFont="1" applyBorder="1" applyAlignment="1" applyProtection="1">
      <alignment horizontal="right"/>
      <protection locked="0"/>
    </xf>
    <xf numFmtId="6" fontId="15" fillId="0" borderId="52" xfId="3" applyFont="1" applyFill="1" applyBorder="1" applyAlignment="1" applyProtection="1">
      <alignment horizontal="right"/>
      <protection locked="0"/>
    </xf>
    <xf numFmtId="6" fontId="31" fillId="0" borderId="49" xfId="3" applyFont="1" applyBorder="1" applyAlignment="1" applyProtection="1">
      <alignment horizontal="center"/>
    </xf>
    <xf numFmtId="38" fontId="15" fillId="0" borderId="49" xfId="2" applyFont="1" applyBorder="1" applyAlignment="1" applyProtection="1">
      <alignment horizontal="left"/>
      <protection locked="0"/>
    </xf>
    <xf numFmtId="6" fontId="15" fillId="0" borderId="53" xfId="3" applyFont="1" applyBorder="1" applyAlignment="1" applyProtection="1">
      <alignment horizontal="center"/>
    </xf>
    <xf numFmtId="6" fontId="37" fillId="0" borderId="54" xfId="3" applyFont="1" applyBorder="1" applyAlignment="1" applyProtection="1">
      <alignment horizontal="right"/>
      <protection locked="0"/>
    </xf>
    <xf numFmtId="6" fontId="15" fillId="0" borderId="55" xfId="3" applyFont="1" applyFill="1" applyBorder="1" applyAlignment="1" applyProtection="1">
      <alignment horizontal="right"/>
      <protection locked="0"/>
    </xf>
    <xf numFmtId="38" fontId="26" fillId="0" borderId="56" xfId="2" applyFont="1" applyBorder="1" applyAlignment="1" applyProtection="1">
      <alignment horizontal="left"/>
      <protection locked="0"/>
    </xf>
    <xf numFmtId="6" fontId="37" fillId="0" borderId="56" xfId="3" applyFont="1" applyBorder="1" applyAlignment="1" applyProtection="1">
      <alignment horizontal="right"/>
    </xf>
    <xf numFmtId="38" fontId="26" fillId="0" borderId="57" xfId="2" applyFont="1" applyBorder="1" applyAlignment="1" applyProtection="1">
      <alignment horizontal="center" vertical="center"/>
      <protection locked="0"/>
    </xf>
    <xf numFmtId="38" fontId="37" fillId="0" borderId="57" xfId="2" applyFont="1" applyBorder="1" applyAlignment="1" applyProtection="1">
      <alignment horizontal="center" vertical="center"/>
      <protection locked="0"/>
    </xf>
    <xf numFmtId="38" fontId="37" fillId="0" borderId="58" xfId="2" applyFont="1" applyBorder="1" applyAlignment="1" applyProtection="1">
      <alignment horizontal="center" vertical="center"/>
      <protection locked="0"/>
    </xf>
    <xf numFmtId="38" fontId="37" fillId="0" borderId="59" xfId="2" applyFont="1" applyBorder="1" applyAlignment="1" applyProtection="1">
      <alignment horizontal="center" vertical="center"/>
      <protection locked="0"/>
    </xf>
    <xf numFmtId="179" fontId="15" fillId="0" borderId="57" xfId="2" applyNumberFormat="1" applyFont="1" applyFill="1" applyBorder="1" applyAlignment="1" applyProtection="1">
      <alignment vertical="center"/>
      <protection locked="0"/>
    </xf>
    <xf numFmtId="179" fontId="15" fillId="0" borderId="58" xfId="2" applyNumberFormat="1" applyFont="1" applyFill="1" applyBorder="1" applyAlignment="1" applyProtection="1">
      <alignment vertical="center"/>
      <protection locked="0"/>
    </xf>
    <xf numFmtId="179" fontId="15" fillId="0" borderId="59" xfId="2" applyNumberFormat="1" applyFont="1" applyFill="1" applyBorder="1" applyAlignment="1" applyProtection="1">
      <alignment vertical="center"/>
      <protection locked="0"/>
    </xf>
    <xf numFmtId="6" fontId="15" fillId="0" borderId="60" xfId="3" applyFont="1" applyFill="1" applyBorder="1" applyAlignment="1" applyProtection="1">
      <alignment horizontal="right" vertical="center"/>
      <protection locked="0"/>
    </xf>
    <xf numFmtId="6" fontId="20" fillId="0" borderId="0" xfId="3" applyFont="1" applyFill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6" fontId="35" fillId="0" borderId="0" xfId="3" applyFont="1" applyAlignment="1" applyProtection="1">
      <alignment vertical="center"/>
      <protection locked="0"/>
    </xf>
    <xf numFmtId="179" fontId="36" fillId="0" borderId="0" xfId="2" applyNumberFormat="1" applyFont="1" applyAlignment="1" applyProtection="1">
      <alignment vertical="center"/>
      <protection locked="0"/>
    </xf>
    <xf numFmtId="38" fontId="21" fillId="0" borderId="0" xfId="1" applyNumberFormat="1" applyAlignment="1" applyProtection="1">
      <alignment vertical="center"/>
      <protection locked="0"/>
    </xf>
    <xf numFmtId="38" fontId="10" fillId="0" borderId="0" xfId="2" applyFont="1" applyAlignment="1" applyProtection="1">
      <alignment vertical="center"/>
      <protection locked="0"/>
    </xf>
    <xf numFmtId="179" fontId="11" fillId="0" borderId="0" xfId="2" applyNumberFormat="1" applyFont="1" applyAlignment="1" applyProtection="1">
      <alignment vertical="center"/>
      <protection locked="0"/>
    </xf>
    <xf numFmtId="38" fontId="27" fillId="0" borderId="0" xfId="2" applyFont="1" applyAlignme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6" fontId="28" fillId="0" borderId="0" xfId="3" applyFont="1" applyAlignment="1" applyProtection="1">
      <alignment vertical="center"/>
      <protection locked="0"/>
    </xf>
    <xf numFmtId="6" fontId="20" fillId="0" borderId="0" xfId="3" applyFont="1" applyAlignment="1" applyProtection="1">
      <alignment vertical="center"/>
      <protection locked="0"/>
    </xf>
    <xf numFmtId="38" fontId="26" fillId="0" borderId="61" xfId="2" applyFont="1" applyBorder="1" applyAlignment="1" applyProtection="1">
      <alignment horizontal="left" vertical="center"/>
      <protection locked="0"/>
    </xf>
    <xf numFmtId="6" fontId="26" fillId="0" borderId="62" xfId="3" applyFont="1" applyBorder="1" applyAlignment="1" applyProtection="1">
      <alignment horizontal="right" vertical="center"/>
    </xf>
    <xf numFmtId="6" fontId="31" fillId="0" borderId="63" xfId="3" applyFont="1" applyBorder="1" applyAlignment="1" applyProtection="1">
      <alignment horizontal="right" vertical="center"/>
    </xf>
    <xf numFmtId="179" fontId="37" fillId="0" borderId="64" xfId="0" applyNumberFormat="1" applyFont="1" applyBorder="1" applyAlignment="1" applyProtection="1">
      <alignment horizontal="left" vertical="center"/>
      <protection locked="0"/>
    </xf>
    <xf numFmtId="56" fontId="37" fillId="0" borderId="65" xfId="0" applyNumberFormat="1" applyFont="1" applyBorder="1" applyAlignment="1" applyProtection="1">
      <alignment horizontal="left" vertical="center"/>
      <protection locked="0"/>
    </xf>
    <xf numFmtId="6" fontId="15" fillId="0" borderId="57" xfId="3" applyFont="1" applyBorder="1" applyAlignment="1" applyProtection="1">
      <alignment horizontal="right" vertical="center"/>
      <protection locked="0"/>
    </xf>
    <xf numFmtId="38" fontId="6" fillId="0" borderId="58" xfId="2" applyFont="1" applyBorder="1" applyAlignment="1" applyProtection="1">
      <alignment horizontal="right" vertical="center"/>
      <protection locked="0"/>
    </xf>
    <xf numFmtId="38" fontId="15" fillId="0" borderId="59" xfId="2" applyFont="1" applyBorder="1" applyAlignment="1" applyProtection="1">
      <alignment horizontal="right" vertical="center"/>
      <protection locked="0"/>
    </xf>
    <xf numFmtId="6" fontId="31" fillId="0" borderId="57" xfId="3" applyFont="1" applyBorder="1" applyAlignment="1" applyProtection="1">
      <alignment horizontal="right" vertical="center"/>
      <protection locked="0"/>
    </xf>
    <xf numFmtId="38" fontId="6" fillId="0" borderId="58" xfId="0" applyNumberFormat="1" applyFont="1" applyBorder="1" applyAlignment="1" applyProtection="1">
      <alignment horizontal="right" vertical="center"/>
      <protection locked="0"/>
    </xf>
    <xf numFmtId="179" fontId="31" fillId="0" borderId="59" xfId="2" applyNumberFormat="1" applyFont="1" applyBorder="1" applyAlignment="1" applyProtection="1">
      <alignment horizontal="right" vertical="center"/>
      <protection locked="0"/>
    </xf>
    <xf numFmtId="6" fontId="15" fillId="0" borderId="66" xfId="3" applyFont="1" applyBorder="1" applyAlignment="1" applyProtection="1">
      <alignment horizontal="right" vertical="center"/>
    </xf>
    <xf numFmtId="38" fontId="33" fillId="0" borderId="0" xfId="2" quotePrefix="1" applyFont="1" applyFill="1" applyAlignment="1" applyProtection="1">
      <alignment horizontal="left" vertical="center"/>
      <protection locked="0"/>
    </xf>
    <xf numFmtId="178" fontId="34" fillId="0" borderId="0" xfId="2" applyNumberFormat="1" applyFont="1" applyFill="1" applyAlignment="1" applyProtection="1">
      <alignment horizontal="left" vertical="center"/>
      <protection locked="0"/>
    </xf>
    <xf numFmtId="6" fontId="20" fillId="0" borderId="0" xfId="3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6" fontId="35" fillId="0" borderId="0" xfId="3" applyFont="1" applyAlignment="1" applyProtection="1">
      <alignment horizontal="left" vertical="center"/>
      <protection locked="0"/>
    </xf>
    <xf numFmtId="179" fontId="34" fillId="0" borderId="0" xfId="2" applyNumberFormat="1" applyFont="1" applyFill="1" applyAlignment="1" applyProtection="1">
      <alignment horizontal="left" vertical="center"/>
      <protection locked="0"/>
    </xf>
    <xf numFmtId="179" fontId="36" fillId="0" borderId="0" xfId="2" applyNumberFormat="1" applyFont="1" applyAlignment="1" applyProtection="1">
      <alignment horizontal="left" vertical="center"/>
      <protection locked="0"/>
    </xf>
    <xf numFmtId="38" fontId="21" fillId="0" borderId="0" xfId="1" applyNumberFormat="1" applyAlignment="1" applyProtection="1">
      <alignment horizontal="left" vertical="center"/>
      <protection locked="0"/>
    </xf>
    <xf numFmtId="38" fontId="10" fillId="0" borderId="0" xfId="2" applyFont="1" applyAlignment="1" applyProtection="1">
      <alignment horizontal="left" vertical="center"/>
      <protection locked="0"/>
    </xf>
    <xf numFmtId="179" fontId="11" fillId="0" borderId="0" xfId="2" applyNumberFormat="1" applyFont="1" applyAlignment="1" applyProtection="1">
      <alignment horizontal="left" vertical="center"/>
      <protection locked="0"/>
    </xf>
    <xf numFmtId="38" fontId="27" fillId="0" borderId="0" xfId="2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6" fontId="28" fillId="0" borderId="0" xfId="3" applyFont="1" applyAlignment="1" applyProtection="1">
      <alignment horizontal="left" vertical="center"/>
      <protection locked="0"/>
    </xf>
    <xf numFmtId="6" fontId="20" fillId="0" borderId="0" xfId="3" applyFont="1" applyAlignment="1" applyProtection="1">
      <alignment horizontal="left" vertical="center"/>
      <protection locked="0"/>
    </xf>
    <xf numFmtId="0" fontId="9" fillId="0" borderId="0" xfId="0" applyFont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177" fontId="16" fillId="0" borderId="0" xfId="0" applyNumberFormat="1" applyFont="1" applyAlignment="1" applyProtection="1">
      <alignment horizontal="left"/>
      <protection locked="0"/>
    </xf>
    <xf numFmtId="38" fontId="20" fillId="0" borderId="0" xfId="2" applyFont="1" applyAlignment="1" applyProtection="1">
      <alignment horizontal="right"/>
      <protection locked="0"/>
    </xf>
    <xf numFmtId="0" fontId="35" fillId="0" borderId="0" xfId="0" applyFont="1" applyAlignment="1" applyProtection="1">
      <alignment horizontal="right"/>
      <protection locked="0"/>
    </xf>
    <xf numFmtId="38" fontId="6" fillId="0" borderId="0" xfId="2" applyFont="1" applyAlignment="1" applyProtection="1">
      <protection locked="0"/>
    </xf>
    <xf numFmtId="6" fontId="38" fillId="0" borderId="0" xfId="3" applyFont="1" applyAlignment="1" applyProtection="1">
      <alignment horizontal="center"/>
      <protection locked="0"/>
    </xf>
    <xf numFmtId="0" fontId="39" fillId="0" borderId="0" xfId="0" applyFont="1" applyProtection="1">
      <alignment vertical="center"/>
      <protection locked="0"/>
    </xf>
    <xf numFmtId="0" fontId="25" fillId="0" borderId="0" xfId="0" applyFont="1" applyProtection="1">
      <alignment vertical="center"/>
      <protection locked="0"/>
    </xf>
    <xf numFmtId="55" fontId="25" fillId="0" borderId="0" xfId="0" applyNumberFormat="1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/>
      <protection locked="0"/>
    </xf>
    <xf numFmtId="0" fontId="25" fillId="0" borderId="3" xfId="0" applyFont="1" applyBorder="1" applyAlignment="1" applyProtection="1">
      <alignment horizontal="center" vertical="center"/>
      <protection locked="0"/>
    </xf>
    <xf numFmtId="6" fontId="25" fillId="0" borderId="3" xfId="3" applyFont="1" applyBorder="1" applyAlignment="1" applyProtection="1">
      <alignment horizontal="center" vertical="center"/>
      <protection locked="0"/>
    </xf>
    <xf numFmtId="179" fontId="25" fillId="0" borderId="3" xfId="3" applyNumberFormat="1" applyFont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2" fillId="0" borderId="3" xfId="0" applyFont="1" applyBorder="1" applyAlignment="1" applyProtection="1">
      <alignment horizontal="right" vertical="center"/>
      <protection locked="0"/>
    </xf>
    <xf numFmtId="6" fontId="39" fillId="0" borderId="3" xfId="3" applyFont="1" applyBorder="1" applyProtection="1">
      <alignment vertical="center"/>
    </xf>
    <xf numFmtId="179" fontId="39" fillId="0" borderId="3" xfId="3" applyNumberFormat="1" applyFont="1" applyBorder="1" applyProtection="1">
      <alignment vertical="center"/>
      <protection locked="0"/>
    </xf>
    <xf numFmtId="6" fontId="39" fillId="0" borderId="0" xfId="3" applyFont="1" applyProtection="1">
      <alignment vertical="center"/>
      <protection locked="0"/>
    </xf>
    <xf numFmtId="179" fontId="39" fillId="0" borderId="0" xfId="3" applyNumberFormat="1" applyFont="1" applyProtection="1">
      <alignment vertical="center"/>
      <protection locked="0"/>
    </xf>
    <xf numFmtId="0" fontId="40" fillId="0" borderId="0" xfId="0" applyFont="1" applyAlignment="1" applyProtection="1">
      <alignment horizontal="right" vertical="center"/>
      <protection locked="0"/>
    </xf>
    <xf numFmtId="6" fontId="41" fillId="0" borderId="0" xfId="3" applyFont="1" applyProtection="1">
      <alignment vertical="center"/>
    </xf>
    <xf numFmtId="177" fontId="8" fillId="0" borderId="0" xfId="0" applyNumberFormat="1" applyFont="1" applyAlignment="1">
      <alignment horizontal="left" vertical="center"/>
    </xf>
    <xf numFmtId="179" fontId="12" fillId="0" borderId="58" xfId="0" applyNumberFormat="1" applyFont="1" applyBorder="1" applyAlignment="1" applyProtection="1">
      <alignment horizontal="center" vertical="center"/>
      <protection locked="0"/>
    </xf>
    <xf numFmtId="6" fontId="12" fillId="0" borderId="58" xfId="3" applyFont="1" applyBorder="1" applyAlignment="1" applyProtection="1">
      <alignment horizontal="center" vertical="center"/>
      <protection locked="0"/>
    </xf>
    <xf numFmtId="179" fontId="15" fillId="0" borderId="58" xfId="0" applyNumberFormat="1" applyFont="1" applyBorder="1" applyAlignment="1" applyProtection="1">
      <alignment horizontal="center"/>
      <protection locked="0"/>
    </xf>
    <xf numFmtId="181" fontId="6" fillId="0" borderId="67" xfId="0" applyNumberFormat="1" applyFont="1" applyBorder="1" applyAlignment="1" applyProtection="1">
      <alignment horizontal="center"/>
      <protection locked="0"/>
    </xf>
    <xf numFmtId="181" fontId="6" fillId="0" borderId="68" xfId="0" applyNumberFormat="1" applyFont="1" applyBorder="1" applyAlignment="1" applyProtection="1">
      <alignment horizontal="center"/>
      <protection locked="0"/>
    </xf>
    <xf numFmtId="6" fontId="6" fillId="0" borderId="69" xfId="3" applyFont="1" applyFill="1" applyBorder="1" applyAlignment="1" applyProtection="1">
      <alignment horizontal="right"/>
    </xf>
    <xf numFmtId="181" fontId="6" fillId="0" borderId="70" xfId="0" applyNumberFormat="1" applyFont="1" applyBorder="1" applyAlignment="1" applyProtection="1">
      <alignment horizontal="center"/>
      <protection locked="0"/>
    </xf>
    <xf numFmtId="181" fontId="42" fillId="0" borderId="70" xfId="0" applyNumberFormat="1" applyFont="1" applyBorder="1" applyAlignment="1" applyProtection="1">
      <alignment horizontal="center"/>
      <protection locked="0"/>
    </xf>
    <xf numFmtId="181" fontId="42" fillId="0" borderId="68" xfId="0" applyNumberFormat="1" applyFont="1" applyBorder="1" applyAlignment="1" applyProtection="1">
      <alignment horizontal="center"/>
      <protection locked="0"/>
    </xf>
    <xf numFmtId="181" fontId="31" fillId="0" borderId="70" xfId="0" applyNumberFormat="1" applyFont="1" applyBorder="1" applyAlignment="1" applyProtection="1">
      <alignment horizontal="center"/>
      <protection locked="0"/>
    </xf>
    <xf numFmtId="181" fontId="31" fillId="0" borderId="68" xfId="0" applyNumberFormat="1" applyFont="1" applyBorder="1" applyAlignment="1" applyProtection="1">
      <alignment horizontal="center"/>
      <protection locked="0"/>
    </xf>
    <xf numFmtId="6" fontId="6" fillId="0" borderId="71" xfId="3" applyFont="1" applyFill="1" applyBorder="1" applyAlignment="1" applyProtection="1">
      <alignment horizontal="right"/>
    </xf>
    <xf numFmtId="181" fontId="6" fillId="0" borderId="72" xfId="0" applyNumberFormat="1" applyFont="1" applyBorder="1" applyAlignment="1" applyProtection="1">
      <alignment horizontal="center"/>
      <protection locked="0"/>
    </xf>
    <xf numFmtId="181" fontId="6" fillId="0" borderId="73" xfId="0" applyNumberFormat="1" applyFont="1" applyBorder="1" applyAlignment="1" applyProtection="1">
      <alignment horizontal="center"/>
      <protection locked="0"/>
    </xf>
    <xf numFmtId="6" fontId="6" fillId="0" borderId="74" xfId="3" applyFont="1" applyFill="1" applyBorder="1" applyAlignment="1" applyProtection="1">
      <alignment horizontal="right"/>
    </xf>
    <xf numFmtId="181" fontId="6" fillId="0" borderId="75" xfId="0" applyNumberFormat="1" applyFont="1" applyBorder="1" applyAlignment="1" applyProtection="1">
      <alignment horizontal="center"/>
      <protection locked="0"/>
    </xf>
    <xf numFmtId="181" fontId="6" fillId="0" borderId="76" xfId="0" applyNumberFormat="1" applyFont="1" applyBorder="1" applyAlignment="1" applyProtection="1">
      <alignment horizontal="center"/>
      <protection locked="0"/>
    </xf>
    <xf numFmtId="179" fontId="15" fillId="0" borderId="77" xfId="0" applyNumberFormat="1" applyFont="1" applyBorder="1" applyAlignment="1" applyProtection="1">
      <alignment horizontal="center"/>
      <protection locked="0"/>
    </xf>
    <xf numFmtId="6" fontId="15" fillId="0" borderId="78" xfId="3" applyFont="1" applyBorder="1" applyAlignment="1" applyProtection="1">
      <alignment horizontal="right"/>
    </xf>
    <xf numFmtId="181" fontId="43" fillId="0" borderId="79" xfId="0" applyNumberFormat="1" applyFont="1" applyBorder="1" applyAlignment="1" applyProtection="1">
      <alignment horizontal="center" vertical="center"/>
      <protection locked="0"/>
    </xf>
    <xf numFmtId="181" fontId="43" fillId="0" borderId="80" xfId="0" applyNumberFormat="1" applyFont="1" applyBorder="1" applyAlignment="1" applyProtection="1">
      <alignment horizontal="center" vertical="center"/>
      <protection locked="0"/>
    </xf>
    <xf numFmtId="179" fontId="3" fillId="0" borderId="81" xfId="0" applyNumberFormat="1" applyFont="1" applyBorder="1" applyAlignment="1" applyProtection="1">
      <alignment horizontal="center" vertical="center"/>
      <protection locked="0"/>
    </xf>
    <xf numFmtId="6" fontId="15" fillId="0" borderId="78" xfId="3" applyFont="1" applyBorder="1" applyAlignment="1" applyProtection="1">
      <alignment horizontal="right" vertical="center"/>
    </xf>
    <xf numFmtId="181" fontId="0" fillId="0" borderId="0" xfId="0" applyNumberFormat="1" applyAlignment="1" applyProtection="1">
      <alignment horizontal="center"/>
      <protection locked="0"/>
    </xf>
    <xf numFmtId="6" fontId="4" fillId="0" borderId="4" xfId="3" applyFont="1" applyFill="1" applyBorder="1" applyAlignment="1" applyProtection="1">
      <alignment horizontal="right" vertical="center"/>
    </xf>
    <xf numFmtId="6" fontId="44" fillId="0" borderId="4" xfId="0" applyNumberFormat="1" applyFont="1" applyBorder="1" applyAlignment="1" applyProtection="1">
      <alignment horizontal="right" vertical="center"/>
    </xf>
    <xf numFmtId="6" fontId="45" fillId="0" borderId="5" xfId="0" applyNumberFormat="1" applyFont="1" applyBorder="1" applyProtection="1">
      <alignment vertical="center"/>
    </xf>
    <xf numFmtId="177" fontId="8" fillId="0" borderId="0" xfId="0" applyNumberFormat="1" applyFont="1" applyAlignment="1" applyProtection="1">
      <alignment horizontal="left" vertical="center"/>
    </xf>
    <xf numFmtId="6" fontId="44" fillId="0" borderId="6" xfId="3" applyFont="1" applyFill="1" applyBorder="1" applyAlignment="1" applyProtection="1">
      <alignment horizontal="right" vertical="center"/>
    </xf>
    <xf numFmtId="6" fontId="44" fillId="0" borderId="5" xfId="3" applyFont="1" applyFill="1" applyBorder="1" applyAlignment="1" applyProtection="1">
      <alignment horizontal="right" vertical="center"/>
    </xf>
    <xf numFmtId="6" fontId="44" fillId="0" borderId="7" xfId="3" applyFont="1" applyFill="1" applyBorder="1" applyAlignment="1" applyProtection="1">
      <alignment horizontal="right" vertical="center"/>
    </xf>
    <xf numFmtId="6" fontId="45" fillId="0" borderId="8" xfId="0" applyNumberFormat="1" applyFont="1" applyBorder="1" applyProtection="1">
      <alignment vertical="center"/>
    </xf>
    <xf numFmtId="6" fontId="45" fillId="0" borderId="7" xfId="0" applyNumberFormat="1" applyFont="1" applyBorder="1" applyProtection="1">
      <alignment vertical="center"/>
    </xf>
    <xf numFmtId="6" fontId="4" fillId="0" borderId="8" xfId="3" applyFont="1" applyFill="1" applyBorder="1" applyAlignment="1" applyProtection="1">
      <alignment horizontal="right" vertical="center"/>
    </xf>
    <xf numFmtId="6" fontId="44" fillId="0" borderId="8" xfId="0" applyNumberFormat="1" applyFont="1" applyBorder="1" applyAlignment="1" applyProtection="1">
      <alignment horizontal="right" vertical="center"/>
    </xf>
    <xf numFmtId="6" fontId="4" fillId="0" borderId="8" xfId="3" applyFont="1" applyBorder="1" applyAlignment="1" applyProtection="1">
      <alignment horizontal="right" vertical="center"/>
    </xf>
    <xf numFmtId="6" fontId="4" fillId="0" borderId="7" xfId="3" applyFont="1" applyBorder="1" applyAlignment="1" applyProtection="1">
      <alignment horizontal="right" vertical="center"/>
    </xf>
    <xf numFmtId="6" fontId="46" fillId="0" borderId="9" xfId="3" applyFont="1" applyBorder="1" applyAlignment="1" applyProtection="1">
      <alignment horizontal="right" vertical="center"/>
    </xf>
    <xf numFmtId="6" fontId="44" fillId="0" borderId="9" xfId="3" applyFont="1" applyBorder="1" applyAlignment="1" applyProtection="1">
      <alignment horizontal="right" vertical="center"/>
    </xf>
    <xf numFmtId="6" fontId="4" fillId="0" borderId="9" xfId="3" applyFont="1" applyBorder="1" applyAlignment="1" applyProtection="1">
      <alignment horizontal="right" vertical="center"/>
    </xf>
    <xf numFmtId="6" fontId="44" fillId="0" borderId="9" xfId="0" quotePrefix="1" applyNumberFormat="1" applyFont="1" applyBorder="1" applyAlignment="1" applyProtection="1">
      <alignment horizontal="right" vertical="center"/>
    </xf>
    <xf numFmtId="55" fontId="25" fillId="0" borderId="0" xfId="0" applyNumberFormat="1" applyFont="1" applyAlignment="1" applyProtection="1">
      <alignment horizontal="center" vertical="center"/>
      <protection locked="0"/>
    </xf>
    <xf numFmtId="6" fontId="37" fillId="0" borderId="82" xfId="3" applyFont="1" applyBorder="1" applyAlignment="1" applyProtection="1">
      <alignment horizontal="right"/>
    </xf>
    <xf numFmtId="6" fontId="37" fillId="0" borderId="83" xfId="3" applyFont="1" applyBorder="1" applyAlignment="1" applyProtection="1">
      <alignment horizontal="right" vertical="center"/>
    </xf>
    <xf numFmtId="6" fontId="15" fillId="0" borderId="84" xfId="3" applyFont="1" applyBorder="1" applyAlignment="1" applyProtection="1">
      <alignment horizontal="right"/>
    </xf>
    <xf numFmtId="181" fontId="42" fillId="0" borderId="67" xfId="0" applyNumberFormat="1" applyFont="1" applyBorder="1" applyAlignment="1" applyProtection="1">
      <alignment horizontal="center"/>
      <protection locked="0"/>
    </xf>
    <xf numFmtId="181" fontId="31" fillId="0" borderId="67" xfId="0" applyNumberFormat="1" applyFont="1" applyBorder="1" applyAlignment="1" applyProtection="1">
      <alignment horizontal="center"/>
      <protection locked="0"/>
    </xf>
    <xf numFmtId="6" fontId="37" fillId="0" borderId="85" xfId="3" applyFont="1" applyBorder="1" applyAlignment="1" applyProtection="1">
      <alignment horizontal="right"/>
    </xf>
    <xf numFmtId="6" fontId="37" fillId="0" borderId="86" xfId="3" applyFont="1" applyBorder="1" applyAlignment="1" applyProtection="1">
      <alignment horizontal="right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55" fontId="25" fillId="0" borderId="0" xfId="0" applyNumberFormat="1" applyFont="1" applyAlignment="1" applyProtection="1">
      <alignment horizontal="center" vertical="center"/>
      <protection locked="0"/>
    </xf>
    <xf numFmtId="38" fontId="6" fillId="0" borderId="0" xfId="2" applyFont="1" applyAlignment="1"/>
    <xf numFmtId="38" fontId="4" fillId="0" borderId="0" xfId="2" applyFont="1" applyAlignment="1"/>
    <xf numFmtId="38" fontId="12" fillId="0" borderId="0" xfId="2" applyFont="1" applyBorder="1" applyAlignment="1"/>
    <xf numFmtId="38" fontId="18" fillId="0" borderId="0" xfId="0" applyNumberFormat="1" applyFont="1" applyAlignment="1">
      <alignment horizontal="left"/>
    </xf>
    <xf numFmtId="6" fontId="45" fillId="0" borderId="2" xfId="0" applyNumberFormat="1" applyFont="1" applyBorder="1" applyProtection="1">
      <alignment vertical="center"/>
    </xf>
    <xf numFmtId="6" fontId="44" fillId="0" borderId="7" xfId="0" applyNumberFormat="1" applyFont="1" applyBorder="1" applyAlignment="1" applyProtection="1">
      <alignment horizontal="right" vertical="center"/>
    </xf>
    <xf numFmtId="0" fontId="48" fillId="0" borderId="0" xfId="0" applyFont="1" applyAlignment="1" applyProtection="1">
      <alignment vertical="center"/>
      <protection locked="0"/>
    </xf>
    <xf numFmtId="0" fontId="23" fillId="0" borderId="1" xfId="0" applyFont="1" applyBorder="1" applyProtection="1">
      <alignment vertical="center"/>
      <protection locked="0"/>
    </xf>
    <xf numFmtId="6" fontId="12" fillId="0" borderId="2" xfId="3" applyFont="1" applyBorder="1" applyAlignment="1">
      <alignment horizontal="center" vertical="center"/>
    </xf>
    <xf numFmtId="6" fontId="7" fillId="0" borderId="0" xfId="3" applyFont="1" applyAlignment="1">
      <alignment horizontal="right"/>
    </xf>
    <xf numFmtId="6" fontId="12" fillId="0" borderId="2" xfId="3" applyFont="1" applyBorder="1" applyAlignment="1">
      <alignment horizontal="center" vertical="center" wrapText="1"/>
    </xf>
    <xf numFmtId="0" fontId="25" fillId="0" borderId="10" xfId="0" applyFont="1" applyBorder="1" applyProtection="1">
      <alignment vertical="center"/>
      <protection locked="0"/>
    </xf>
    <xf numFmtId="0" fontId="23" fillId="0" borderId="0" xfId="0" applyFont="1" applyBorder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/>
    <xf numFmtId="0" fontId="49" fillId="0" borderId="0" xfId="0" applyFont="1" applyAlignment="1"/>
    <xf numFmtId="6" fontId="19" fillId="0" borderId="0" xfId="3" applyFont="1" applyAlignment="1">
      <alignment horizontal="right"/>
    </xf>
    <xf numFmtId="38" fontId="24" fillId="0" borderId="0" xfId="2" applyFont="1" applyAlignment="1" applyProtection="1">
      <protection locked="0"/>
    </xf>
    <xf numFmtId="178" fontId="23" fillId="0" borderId="0" xfId="0" applyNumberFormat="1" applyFont="1" applyAlignment="1" applyProtection="1">
      <protection locked="0"/>
    </xf>
    <xf numFmtId="6" fontId="23" fillId="0" borderId="0" xfId="3" applyFont="1" applyAlignment="1" applyProtection="1">
      <alignment horizontal="center"/>
      <protection locked="0"/>
    </xf>
    <xf numFmtId="6" fontId="23" fillId="0" borderId="0" xfId="3" applyFont="1" applyAlignment="1" applyProtection="1">
      <protection locked="0"/>
    </xf>
    <xf numFmtId="0" fontId="23" fillId="0" borderId="0" xfId="0" applyFont="1" applyAlignment="1" applyProtection="1">
      <alignment horizontal="center"/>
      <protection locked="0"/>
    </xf>
    <xf numFmtId="0" fontId="39" fillId="0" borderId="11" xfId="0" applyFont="1" applyBorder="1" applyAlignment="1"/>
    <xf numFmtId="0" fontId="25" fillId="0" borderId="0" xfId="0" applyFont="1" applyBorder="1" applyProtection="1">
      <alignment vertical="center"/>
      <protection locked="0"/>
    </xf>
    <xf numFmtId="6" fontId="45" fillId="0" borderId="0" xfId="3" applyFont="1" applyBorder="1" applyAlignment="1">
      <alignment horizontal="right" vertical="center"/>
    </xf>
    <xf numFmtId="6" fontId="45" fillId="0" borderId="0" xfId="3" applyFont="1" applyBorder="1" applyAlignment="1" applyProtection="1">
      <alignment horizontal="right" vertical="center"/>
      <protection locked="0"/>
    </xf>
    <xf numFmtId="6" fontId="3" fillId="0" borderId="0" xfId="3" applyFont="1" applyBorder="1" applyAlignment="1">
      <alignment horizontal="right" vertical="center"/>
    </xf>
    <xf numFmtId="0" fontId="47" fillId="0" borderId="0" xfId="0" applyFont="1" applyBorder="1" applyAlignment="1" applyProtection="1">
      <alignment horizontal="center" vertical="center"/>
      <protection locked="0"/>
    </xf>
    <xf numFmtId="6" fontId="29" fillId="0" borderId="0" xfId="3" applyFont="1" applyAlignment="1">
      <alignment horizontal="right"/>
    </xf>
    <xf numFmtId="6" fontId="37" fillId="0" borderId="83" xfId="3" applyFont="1" applyBorder="1" applyAlignment="1" applyProtection="1">
      <alignment horizontal="right"/>
    </xf>
    <xf numFmtId="6" fontId="45" fillId="0" borderId="2" xfId="3" applyFont="1" applyBorder="1" applyAlignment="1" applyProtection="1">
      <alignment horizontal="right" vertical="center"/>
    </xf>
    <xf numFmtId="6" fontId="23" fillId="0" borderId="12" xfId="3" applyFont="1" applyBorder="1" applyAlignment="1" applyProtection="1"/>
    <xf numFmtId="6" fontId="23" fillId="0" borderId="13" xfId="3" applyFont="1" applyBorder="1" applyAlignment="1" applyProtection="1"/>
    <xf numFmtId="6" fontId="4" fillId="0" borderId="12" xfId="3" applyFont="1" applyBorder="1" applyAlignment="1" applyProtection="1"/>
    <xf numFmtId="6" fontId="4" fillId="0" borderId="13" xfId="3" applyFont="1" applyBorder="1" applyAlignment="1" applyProtection="1"/>
    <xf numFmtId="6" fontId="3" fillId="0" borderId="2" xfId="3" applyFont="1" applyBorder="1" applyAlignment="1" applyProtection="1">
      <alignment horizontal="right" vertical="center"/>
    </xf>
    <xf numFmtId="6" fontId="23" fillId="0" borderId="14" xfId="3" applyFont="1" applyBorder="1" applyAlignment="1" applyProtection="1"/>
    <xf numFmtId="6" fontId="4" fillId="0" borderId="14" xfId="3" applyFont="1" applyBorder="1" applyAlignment="1" applyProtection="1"/>
    <xf numFmtId="6" fontId="50" fillId="0" borderId="0" xfId="3" applyFont="1" applyAlignment="1" applyProtection="1">
      <alignment horizontal="right"/>
    </xf>
    <xf numFmtId="6" fontId="51" fillId="0" borderId="2" xfId="3" applyFont="1" applyBorder="1" applyAlignment="1" applyProtection="1">
      <alignment horizontal="right" vertical="center"/>
    </xf>
    <xf numFmtId="6" fontId="3" fillId="0" borderId="2" xfId="3" applyFont="1" applyBorder="1" applyAlignment="1" applyProtection="1">
      <alignment horizontal="right" vertical="center" wrapText="1"/>
    </xf>
    <xf numFmtId="6" fontId="51" fillId="0" borderId="2" xfId="0" applyNumberFormat="1" applyFont="1" applyBorder="1" applyAlignment="1" applyProtection="1">
      <alignment horizontal="right" vertical="center"/>
    </xf>
    <xf numFmtId="6" fontId="52" fillId="0" borderId="2" xfId="0" applyNumberFormat="1" applyFont="1" applyBorder="1" applyProtection="1">
      <alignment vertical="center"/>
    </xf>
    <xf numFmtId="6" fontId="37" fillId="2" borderId="49" xfId="3" applyFont="1" applyFill="1" applyBorder="1" applyAlignment="1" applyProtection="1">
      <alignment horizontal="right"/>
      <protection locked="0"/>
    </xf>
    <xf numFmtId="179" fontId="37" fillId="2" borderId="87" xfId="0" applyNumberFormat="1" applyFont="1" applyFill="1" applyBorder="1" applyAlignment="1" applyProtection="1">
      <alignment horizontal="left"/>
      <protection locked="0"/>
    </xf>
    <xf numFmtId="56" fontId="37" fillId="2" borderId="88" xfId="0" applyNumberFormat="1" applyFont="1" applyFill="1" applyBorder="1" applyAlignment="1" applyProtection="1">
      <alignment horizontal="right"/>
      <protection locked="0"/>
    </xf>
    <xf numFmtId="179" fontId="24" fillId="2" borderId="87" xfId="0" applyNumberFormat="1" applyFont="1" applyFill="1" applyBorder="1" applyAlignment="1" applyProtection="1">
      <alignment horizontal="left"/>
      <protection locked="0"/>
    </xf>
    <xf numFmtId="6" fontId="53" fillId="2" borderId="53" xfId="3" applyFont="1" applyFill="1" applyBorder="1" applyAlignment="1" applyProtection="1">
      <alignment horizontal="right"/>
      <protection locked="0"/>
    </xf>
    <xf numFmtId="179" fontId="24" fillId="2" borderId="73" xfId="0" applyNumberFormat="1" applyFont="1" applyFill="1" applyBorder="1" applyAlignment="1" applyProtection="1">
      <alignment horizontal="left"/>
      <protection locked="0"/>
    </xf>
    <xf numFmtId="56" fontId="37" fillId="2" borderId="86" xfId="0" applyNumberFormat="1" applyFont="1" applyFill="1" applyBorder="1" applyAlignment="1" applyProtection="1">
      <alignment horizontal="right"/>
      <protection locked="0"/>
    </xf>
    <xf numFmtId="6" fontId="15" fillId="2" borderId="73" xfId="3" applyFont="1" applyFill="1" applyBorder="1" applyAlignment="1" applyProtection="1">
      <alignment horizontal="left"/>
      <protection locked="0"/>
    </xf>
    <xf numFmtId="0" fontId="22" fillId="2" borderId="89" xfId="0" applyFont="1" applyFill="1" applyBorder="1" applyAlignment="1" applyProtection="1">
      <protection locked="0"/>
    </xf>
    <xf numFmtId="0" fontId="22" fillId="2" borderId="90" xfId="0" applyFont="1" applyFill="1" applyBorder="1" applyAlignment="1" applyProtection="1">
      <protection locked="0"/>
    </xf>
    <xf numFmtId="0" fontId="22" fillId="2" borderId="91" xfId="0" applyFont="1" applyFill="1" applyBorder="1" applyAlignment="1" applyProtection="1">
      <protection locked="0"/>
    </xf>
    <xf numFmtId="56" fontId="37" fillId="2" borderId="92" xfId="0" applyNumberFormat="1" applyFont="1" applyFill="1" applyBorder="1" applyAlignment="1" applyProtection="1">
      <alignment horizontal="right"/>
      <protection locked="0"/>
    </xf>
    <xf numFmtId="6" fontId="37" fillId="2" borderId="93" xfId="3" applyFont="1" applyFill="1" applyBorder="1" applyAlignment="1" applyProtection="1">
      <alignment horizontal="right"/>
      <protection locked="0"/>
    </xf>
    <xf numFmtId="56" fontId="37" fillId="2" borderId="94" xfId="0" applyNumberFormat="1" applyFont="1" applyFill="1" applyBorder="1" applyAlignment="1" applyProtection="1">
      <alignment horizontal="right"/>
      <protection locked="0"/>
    </xf>
    <xf numFmtId="6" fontId="53" fillId="2" borderId="95" xfId="3" applyFont="1" applyFill="1" applyBorder="1" applyAlignment="1" applyProtection="1">
      <alignment horizontal="right"/>
      <protection locked="0"/>
    </xf>
    <xf numFmtId="179" fontId="24" fillId="2" borderId="89" xfId="0" applyNumberFormat="1" applyFont="1" applyFill="1" applyBorder="1" applyAlignment="1" applyProtection="1">
      <alignment horizontal="left"/>
      <protection locked="0"/>
    </xf>
    <xf numFmtId="56" fontId="37" fillId="2" borderId="96" xfId="0" applyNumberFormat="1" applyFont="1" applyFill="1" applyBorder="1" applyAlignment="1" applyProtection="1">
      <alignment horizontal="right"/>
      <protection locked="0"/>
    </xf>
    <xf numFmtId="6" fontId="15" fillId="2" borderId="93" xfId="3" applyFont="1" applyFill="1" applyBorder="1" applyAlignment="1" applyProtection="1">
      <alignment horizontal="right" wrapText="1"/>
      <protection locked="0"/>
    </xf>
    <xf numFmtId="38" fontId="6" fillId="2" borderId="68" xfId="2" applyFont="1" applyFill="1" applyBorder="1" applyAlignment="1" applyProtection="1">
      <alignment horizontal="left"/>
      <protection locked="0"/>
    </xf>
    <xf numFmtId="179" fontId="15" fillId="2" borderId="94" xfId="2" applyNumberFormat="1" applyFont="1" applyFill="1" applyBorder="1" applyAlignment="1" applyProtection="1">
      <alignment horizontal="right"/>
      <protection locked="0"/>
    </xf>
    <xf numFmtId="6" fontId="31" fillId="2" borderId="93" xfId="3" applyFont="1" applyFill="1" applyBorder="1" applyAlignment="1" applyProtection="1">
      <alignment horizontal="right"/>
      <protection locked="0"/>
    </xf>
    <xf numFmtId="179" fontId="31" fillId="2" borderId="94" xfId="2" applyNumberFormat="1" applyFont="1" applyFill="1" applyBorder="1" applyAlignment="1" applyProtection="1">
      <alignment horizontal="right"/>
      <protection locked="0"/>
    </xf>
    <xf numFmtId="6" fontId="15" fillId="2" borderId="49" xfId="3" applyFont="1" applyFill="1" applyBorder="1" applyAlignment="1" applyProtection="1">
      <alignment horizontal="right" wrapText="1"/>
      <protection locked="0"/>
    </xf>
    <xf numFmtId="38" fontId="24" fillId="2" borderId="87" xfId="2" applyFont="1" applyFill="1" applyBorder="1" applyAlignment="1" applyProtection="1">
      <alignment horizontal="left"/>
      <protection locked="0"/>
    </xf>
    <xf numFmtId="179" fontId="15" fillId="2" borderId="88" xfId="2" applyNumberFormat="1" applyFont="1" applyFill="1" applyBorder="1" applyAlignment="1" applyProtection="1">
      <alignment horizontal="right"/>
      <protection locked="0"/>
    </xf>
    <xf numFmtId="6" fontId="31" fillId="2" borderId="49" xfId="3" applyFont="1" applyFill="1" applyBorder="1" applyAlignment="1" applyProtection="1">
      <alignment horizontal="right"/>
      <protection locked="0"/>
    </xf>
    <xf numFmtId="38" fontId="6" fillId="2" borderId="87" xfId="2" applyFont="1" applyFill="1" applyBorder="1" applyAlignment="1" applyProtection="1">
      <alignment horizontal="left"/>
      <protection locked="0"/>
    </xf>
    <xf numFmtId="179" fontId="31" fillId="2" borderId="88" xfId="2" applyNumberFormat="1" applyFont="1" applyFill="1" applyBorder="1" applyAlignment="1" applyProtection="1">
      <alignment horizontal="right"/>
      <protection locked="0"/>
    </xf>
    <xf numFmtId="6" fontId="15" fillId="2" borderId="53" xfId="3" applyFont="1" applyFill="1" applyBorder="1" applyAlignment="1" applyProtection="1">
      <alignment horizontal="right" wrapText="1"/>
      <protection locked="0"/>
    </xf>
    <xf numFmtId="38" fontId="6" fillId="2" borderId="73" xfId="2" applyFont="1" applyFill="1" applyBorder="1" applyAlignment="1" applyProtection="1">
      <alignment horizontal="left"/>
      <protection locked="0"/>
    </xf>
    <xf numFmtId="179" fontId="15" fillId="2" borderId="86" xfId="2" applyNumberFormat="1" applyFont="1" applyFill="1" applyBorder="1" applyAlignment="1" applyProtection="1">
      <alignment horizontal="right"/>
      <protection locked="0"/>
    </xf>
    <xf numFmtId="6" fontId="31" fillId="2" borderId="53" xfId="3" applyFont="1" applyFill="1" applyBorder="1" applyAlignment="1" applyProtection="1">
      <alignment horizontal="right" wrapText="1"/>
      <protection locked="0"/>
    </xf>
    <xf numFmtId="179" fontId="31" fillId="2" borderId="86" xfId="2" applyNumberFormat="1" applyFont="1" applyFill="1" applyBorder="1" applyAlignment="1" applyProtection="1">
      <alignment horizontal="right"/>
      <protection locked="0"/>
    </xf>
    <xf numFmtId="38" fontId="6" fillId="2" borderId="91" xfId="2" applyFont="1" applyFill="1" applyBorder="1" applyAlignment="1" applyProtection="1">
      <alignment horizontal="left"/>
      <protection locked="0"/>
    </xf>
    <xf numFmtId="6" fontId="31" fillId="2" borderId="56" xfId="3" applyFont="1" applyFill="1" applyBorder="1" applyAlignment="1" applyProtection="1">
      <alignment horizontal="right"/>
      <protection locked="0"/>
    </xf>
    <xf numFmtId="179" fontId="31" fillId="2" borderId="92" xfId="2" applyNumberFormat="1" applyFont="1" applyFill="1" applyBorder="1" applyAlignment="1" applyProtection="1">
      <alignment horizontal="right"/>
      <protection locked="0"/>
    </xf>
    <xf numFmtId="6" fontId="15" fillId="0" borderId="60" xfId="3" applyFont="1" applyFill="1" applyBorder="1" applyAlignment="1" applyProtection="1">
      <alignment horizontal="right" vertical="center"/>
    </xf>
    <xf numFmtId="0" fontId="39" fillId="2" borderId="15" xfId="0" applyFont="1" applyFill="1" applyBorder="1" applyProtection="1">
      <alignment vertical="center"/>
      <protection locked="0"/>
    </xf>
    <xf numFmtId="6" fontId="39" fillId="2" borderId="15" xfId="3" applyFont="1" applyFill="1" applyBorder="1" applyProtection="1">
      <alignment vertical="center"/>
      <protection locked="0"/>
    </xf>
    <xf numFmtId="179" fontId="39" fillId="2" borderId="15" xfId="3" applyNumberFormat="1" applyFont="1" applyFill="1" applyBorder="1" applyProtection="1">
      <alignment vertical="center"/>
      <protection locked="0"/>
    </xf>
    <xf numFmtId="0" fontId="39" fillId="2" borderId="16" xfId="0" applyFont="1" applyFill="1" applyBorder="1" applyProtection="1">
      <alignment vertical="center"/>
      <protection locked="0"/>
    </xf>
    <xf numFmtId="6" fontId="39" fillId="2" borderId="16" xfId="3" applyFont="1" applyFill="1" applyBorder="1" applyProtection="1">
      <alignment vertical="center"/>
      <protection locked="0"/>
    </xf>
    <xf numFmtId="179" fontId="39" fillId="2" borderId="16" xfId="3" applyNumberFormat="1" applyFont="1" applyFill="1" applyBorder="1" applyProtection="1">
      <alignment vertical="center"/>
      <protection locked="0"/>
    </xf>
    <xf numFmtId="179" fontId="39" fillId="2" borderId="16" xfId="0" applyNumberFormat="1" applyFont="1" applyFill="1" applyBorder="1" applyProtection="1">
      <alignment vertical="center"/>
      <protection locked="0"/>
    </xf>
    <xf numFmtId="0" fontId="39" fillId="2" borderId="17" xfId="0" applyFont="1" applyFill="1" applyBorder="1" applyProtection="1">
      <alignment vertical="center"/>
      <protection locked="0"/>
    </xf>
    <xf numFmtId="6" fontId="39" fillId="2" borderId="17" xfId="3" applyFont="1" applyFill="1" applyBorder="1" applyProtection="1">
      <alignment vertical="center"/>
      <protection locked="0"/>
    </xf>
    <xf numFmtId="179" fontId="39" fillId="2" borderId="17" xfId="3" applyNumberFormat="1" applyFont="1" applyFill="1" applyBorder="1" applyProtection="1">
      <alignment vertical="center"/>
      <protection locked="0"/>
    </xf>
    <xf numFmtId="179" fontId="15" fillId="0" borderId="97" xfId="0" applyNumberFormat="1" applyFont="1" applyBorder="1" applyAlignment="1" applyProtection="1">
      <alignment horizontal="center" vertical="center"/>
      <protection locked="0"/>
    </xf>
    <xf numFmtId="6" fontId="47" fillId="0" borderId="98" xfId="0" applyNumberFormat="1" applyFont="1" applyBorder="1" applyAlignment="1"/>
    <xf numFmtId="6" fontId="47" fillId="0" borderId="99" xfId="0" applyNumberFormat="1" applyFont="1" applyBorder="1" applyAlignment="1"/>
    <xf numFmtId="179" fontId="3" fillId="0" borderId="100" xfId="0" applyNumberFormat="1" applyFont="1" applyBorder="1" applyAlignment="1" applyProtection="1">
      <alignment horizontal="center" vertical="center"/>
      <protection locked="0"/>
    </xf>
    <xf numFmtId="6" fontId="31" fillId="0" borderId="101" xfId="3" applyFont="1" applyBorder="1" applyAlignment="1" applyProtection="1">
      <alignment vertical="center"/>
    </xf>
    <xf numFmtId="0" fontId="26" fillId="0" borderId="102" xfId="0" applyFont="1" applyBorder="1" applyAlignment="1" applyProtection="1">
      <alignment horizontal="right" shrinkToFit="1"/>
      <protection locked="0"/>
    </xf>
    <xf numFmtId="6" fontId="3" fillId="0" borderId="103" xfId="3" applyFont="1" applyBorder="1" applyAlignment="1" applyProtection="1">
      <alignment horizontal="right" vertical="center"/>
    </xf>
    <xf numFmtId="0" fontId="47" fillId="0" borderId="0" xfId="0" applyFont="1" applyBorder="1" applyAlignment="1" applyProtection="1">
      <alignment horizontal="center" vertical="center"/>
      <protection locked="0"/>
    </xf>
    <xf numFmtId="55" fontId="25" fillId="0" borderId="0" xfId="0" applyNumberFormat="1" applyFont="1" applyAlignment="1" applyProtection="1">
      <alignment horizontal="center" vertical="center"/>
      <protection locked="0"/>
    </xf>
    <xf numFmtId="0" fontId="23" fillId="3" borderId="18" xfId="0" applyFont="1" applyFill="1" applyBorder="1" applyProtection="1">
      <alignment vertical="center"/>
      <protection locked="0"/>
    </xf>
    <xf numFmtId="0" fontId="23" fillId="3" borderId="19" xfId="0" applyFont="1" applyFill="1" applyBorder="1" applyProtection="1">
      <alignment vertical="center"/>
      <protection locked="0"/>
    </xf>
    <xf numFmtId="6" fontId="4" fillId="0" borderId="20" xfId="3" applyFont="1" applyBorder="1" applyAlignment="1" applyProtection="1"/>
    <xf numFmtId="0" fontId="23" fillId="3" borderId="21" xfId="0" applyFont="1" applyFill="1" applyBorder="1" applyProtection="1">
      <alignment vertical="center"/>
      <protection locked="0"/>
    </xf>
    <xf numFmtId="0" fontId="23" fillId="3" borderId="22" xfId="0" applyFont="1" applyFill="1" applyBorder="1" applyProtection="1">
      <alignment vertical="center"/>
      <protection locked="0"/>
    </xf>
    <xf numFmtId="0" fontId="22" fillId="3" borderId="89" xfId="0" applyFont="1" applyFill="1" applyBorder="1" applyAlignment="1" applyProtection="1">
      <protection locked="0"/>
    </xf>
    <xf numFmtId="56" fontId="37" fillId="3" borderId="88" xfId="0" applyNumberFormat="1" applyFont="1" applyFill="1" applyBorder="1" applyAlignment="1" applyProtection="1">
      <alignment horizontal="right"/>
      <protection locked="0"/>
    </xf>
    <xf numFmtId="6" fontId="15" fillId="3" borderId="93" xfId="3" applyFont="1" applyFill="1" applyBorder="1" applyAlignment="1" applyProtection="1">
      <alignment horizontal="right" wrapText="1"/>
      <protection locked="0"/>
    </xf>
    <xf numFmtId="38" fontId="6" fillId="3" borderId="68" xfId="2" applyFont="1" applyFill="1" applyBorder="1" applyAlignment="1" applyProtection="1">
      <alignment horizontal="left"/>
      <protection locked="0"/>
    </xf>
    <xf numFmtId="179" fontId="15" fillId="3" borderId="94" xfId="2" applyNumberFormat="1" applyFont="1" applyFill="1" applyBorder="1" applyAlignment="1" applyProtection="1">
      <alignment horizontal="right"/>
      <protection locked="0"/>
    </xf>
    <xf numFmtId="6" fontId="31" fillId="3" borderId="93" xfId="3" applyFont="1" applyFill="1" applyBorder="1" applyAlignment="1" applyProtection="1">
      <alignment horizontal="right"/>
      <protection locked="0"/>
    </xf>
    <xf numFmtId="179" fontId="31" fillId="3" borderId="94" xfId="2" applyNumberFormat="1" applyFont="1" applyFill="1" applyBorder="1" applyAlignment="1" applyProtection="1">
      <alignment horizontal="right"/>
      <protection locked="0"/>
    </xf>
    <xf numFmtId="56" fontId="37" fillId="3" borderId="94" xfId="0" applyNumberFormat="1" applyFont="1" applyFill="1" applyBorder="1" applyAlignment="1" applyProtection="1">
      <alignment horizontal="right"/>
      <protection locked="0"/>
    </xf>
    <xf numFmtId="6" fontId="15" fillId="3" borderId="49" xfId="3" applyFont="1" applyFill="1" applyBorder="1" applyAlignment="1" applyProtection="1">
      <alignment horizontal="right" wrapText="1"/>
      <protection locked="0"/>
    </xf>
    <xf numFmtId="38" fontId="24" fillId="3" borderId="87" xfId="2" applyFont="1" applyFill="1" applyBorder="1" applyAlignment="1" applyProtection="1">
      <alignment horizontal="left"/>
      <protection locked="0"/>
    </xf>
    <xf numFmtId="179" fontId="15" fillId="3" borderId="88" xfId="2" applyNumberFormat="1" applyFont="1" applyFill="1" applyBorder="1" applyAlignment="1" applyProtection="1">
      <alignment horizontal="right"/>
      <protection locked="0"/>
    </xf>
    <xf numFmtId="6" fontId="31" fillId="3" borderId="49" xfId="3" applyFont="1" applyFill="1" applyBorder="1" applyAlignment="1" applyProtection="1">
      <alignment horizontal="right"/>
      <protection locked="0"/>
    </xf>
    <xf numFmtId="38" fontId="6" fillId="3" borderId="87" xfId="2" applyFont="1" applyFill="1" applyBorder="1" applyAlignment="1" applyProtection="1">
      <alignment horizontal="left"/>
      <protection locked="0"/>
    </xf>
    <xf numFmtId="179" fontId="31" fillId="3" borderId="88" xfId="2" applyNumberFormat="1" applyFont="1" applyFill="1" applyBorder="1" applyAlignment="1" applyProtection="1">
      <alignment horizontal="right"/>
      <protection locked="0"/>
    </xf>
    <xf numFmtId="179" fontId="37" fillId="3" borderId="87" xfId="0" applyNumberFormat="1" applyFont="1" applyFill="1" applyBorder="1" applyAlignment="1" applyProtection="1">
      <alignment horizontal="left"/>
      <protection locked="0"/>
    </xf>
    <xf numFmtId="179" fontId="24" fillId="3" borderId="87" xfId="0" applyNumberFormat="1" applyFont="1" applyFill="1" applyBorder="1" applyAlignment="1" applyProtection="1">
      <alignment horizontal="left"/>
      <protection locked="0"/>
    </xf>
    <xf numFmtId="179" fontId="24" fillId="3" borderId="89" xfId="0" applyNumberFormat="1" applyFont="1" applyFill="1" applyBorder="1" applyAlignment="1" applyProtection="1">
      <alignment horizontal="left"/>
      <protection locked="0"/>
    </xf>
    <xf numFmtId="56" fontId="37" fillId="3" borderId="96" xfId="0" applyNumberFormat="1" applyFont="1" applyFill="1" applyBorder="1" applyAlignment="1" applyProtection="1">
      <alignment horizontal="right"/>
      <protection locked="0"/>
    </xf>
    <xf numFmtId="6" fontId="15" fillId="3" borderId="53" xfId="3" applyFont="1" applyFill="1" applyBorder="1" applyAlignment="1" applyProtection="1">
      <alignment horizontal="right" wrapText="1"/>
      <protection locked="0"/>
    </xf>
    <xf numFmtId="38" fontId="6" fillId="3" borderId="73" xfId="2" applyFont="1" applyFill="1" applyBorder="1" applyAlignment="1" applyProtection="1">
      <alignment horizontal="left"/>
      <protection locked="0"/>
    </xf>
    <xf numFmtId="179" fontId="15" fillId="3" borderId="86" xfId="2" applyNumberFormat="1" applyFont="1" applyFill="1" applyBorder="1" applyAlignment="1" applyProtection="1">
      <alignment horizontal="right"/>
      <protection locked="0"/>
    </xf>
    <xf numFmtId="6" fontId="31" fillId="3" borderId="53" xfId="3" applyFont="1" applyFill="1" applyBorder="1" applyAlignment="1" applyProtection="1">
      <alignment horizontal="right" wrapText="1"/>
      <protection locked="0"/>
    </xf>
    <xf numFmtId="179" fontId="31" fillId="3" borderId="86" xfId="2" applyNumberFormat="1" applyFont="1" applyFill="1" applyBorder="1" applyAlignment="1" applyProtection="1">
      <alignment horizontal="right"/>
      <protection locked="0"/>
    </xf>
    <xf numFmtId="0" fontId="22" fillId="3" borderId="91" xfId="0" applyFont="1" applyFill="1" applyBorder="1" applyAlignment="1" applyProtection="1">
      <protection locked="0"/>
    </xf>
    <xf numFmtId="56" fontId="37" fillId="3" borderId="92" xfId="0" applyNumberFormat="1" applyFont="1" applyFill="1" applyBorder="1" applyAlignment="1" applyProtection="1">
      <alignment horizontal="right"/>
      <protection locked="0"/>
    </xf>
    <xf numFmtId="38" fontId="6" fillId="3" borderId="91" xfId="2" applyFont="1" applyFill="1" applyBorder="1" applyAlignment="1" applyProtection="1">
      <alignment horizontal="left"/>
      <protection locked="0"/>
    </xf>
    <xf numFmtId="6" fontId="31" fillId="3" borderId="56" xfId="3" applyFont="1" applyFill="1" applyBorder="1" applyAlignment="1" applyProtection="1">
      <alignment horizontal="right"/>
      <protection locked="0"/>
    </xf>
    <xf numFmtId="179" fontId="31" fillId="3" borderId="92" xfId="2" applyNumberFormat="1" applyFont="1" applyFill="1" applyBorder="1" applyAlignment="1" applyProtection="1">
      <alignment horizontal="right"/>
      <protection locked="0"/>
    </xf>
    <xf numFmtId="179" fontId="24" fillId="3" borderId="73" xfId="0" applyNumberFormat="1" applyFont="1" applyFill="1" applyBorder="1" applyAlignment="1" applyProtection="1">
      <alignment horizontal="left"/>
      <protection locked="0"/>
    </xf>
    <xf numFmtId="56" fontId="37" fillId="3" borderId="86" xfId="0" applyNumberFormat="1" applyFont="1" applyFill="1" applyBorder="1" applyAlignment="1" applyProtection="1">
      <alignment horizontal="right"/>
      <protection locked="0"/>
    </xf>
    <xf numFmtId="6" fontId="15" fillId="3" borderId="73" xfId="3" applyFont="1" applyFill="1" applyBorder="1" applyAlignment="1" applyProtection="1">
      <alignment horizontal="left"/>
      <protection locked="0"/>
    </xf>
    <xf numFmtId="0" fontId="22" fillId="3" borderId="90" xfId="0" applyFont="1" applyFill="1" applyBorder="1" applyAlignment="1" applyProtection="1">
      <protection locked="0"/>
    </xf>
    <xf numFmtId="0" fontId="39" fillId="0" borderId="0" xfId="0" applyFont="1" applyFill="1" applyProtection="1">
      <alignment vertical="center"/>
      <protection locked="0"/>
    </xf>
    <xf numFmtId="0" fontId="23" fillId="4" borderId="18" xfId="0" applyFont="1" applyFill="1" applyBorder="1" applyProtection="1">
      <alignment vertical="center"/>
      <protection locked="0"/>
    </xf>
    <xf numFmtId="0" fontId="23" fillId="4" borderId="23" xfId="0" applyFont="1" applyFill="1" applyBorder="1" applyProtection="1">
      <alignment vertical="center"/>
      <protection locked="0"/>
    </xf>
    <xf numFmtId="6" fontId="4" fillId="4" borderId="24" xfId="3" applyFont="1" applyFill="1" applyBorder="1" applyAlignment="1" applyProtection="1">
      <protection locked="0"/>
    </xf>
    <xf numFmtId="0" fontId="23" fillId="4" borderId="19" xfId="0" applyFont="1" applyFill="1" applyBorder="1" applyProtection="1">
      <alignment vertical="center"/>
      <protection locked="0"/>
    </xf>
    <xf numFmtId="0" fontId="23" fillId="4" borderId="25" xfId="0" applyFont="1" applyFill="1" applyBorder="1" applyProtection="1">
      <alignment vertical="center"/>
      <protection locked="0"/>
    </xf>
    <xf numFmtId="0" fontId="23" fillId="4" borderId="26" xfId="0" applyFont="1" applyFill="1" applyBorder="1" applyProtection="1">
      <alignment vertical="center"/>
      <protection locked="0"/>
    </xf>
    <xf numFmtId="0" fontId="23" fillId="4" borderId="27" xfId="0" applyFont="1" applyFill="1" applyBorder="1" applyProtection="1">
      <alignment vertical="center"/>
      <protection locked="0"/>
    </xf>
    <xf numFmtId="0" fontId="23" fillId="4" borderId="21" xfId="0" applyFont="1" applyFill="1" applyBorder="1" applyProtection="1">
      <alignment vertical="center"/>
      <protection locked="0"/>
    </xf>
    <xf numFmtId="0" fontId="23" fillId="4" borderId="22" xfId="0" applyFont="1" applyFill="1" applyBorder="1" applyProtection="1">
      <alignment vertical="center"/>
      <protection locked="0"/>
    </xf>
    <xf numFmtId="6" fontId="5" fillId="0" borderId="5" xfId="3" applyFont="1" applyFill="1" applyBorder="1" applyAlignment="1" applyProtection="1">
      <alignment horizontal="right" vertical="center"/>
    </xf>
    <xf numFmtId="6" fontId="5" fillId="0" borderId="8" xfId="3" applyFont="1" applyFill="1" applyBorder="1" applyAlignment="1" applyProtection="1">
      <alignment horizontal="right" vertical="center"/>
    </xf>
    <xf numFmtId="6" fontId="5" fillId="0" borderId="7" xfId="3" applyFont="1" applyFill="1" applyBorder="1" applyAlignment="1" applyProtection="1">
      <alignment horizontal="right" vertical="center"/>
    </xf>
    <xf numFmtId="6" fontId="37" fillId="4" borderId="49" xfId="3" applyFont="1" applyFill="1" applyBorder="1" applyAlignment="1" applyProtection="1">
      <alignment horizontal="right"/>
      <protection locked="0"/>
    </xf>
    <xf numFmtId="179" fontId="37" fillId="4" borderId="87" xfId="0" applyNumberFormat="1" applyFont="1" applyFill="1" applyBorder="1" applyAlignment="1" applyProtection="1">
      <alignment horizontal="left"/>
      <protection locked="0"/>
    </xf>
    <xf numFmtId="56" fontId="37" fillId="4" borderId="88" xfId="0" applyNumberFormat="1" applyFont="1" applyFill="1" applyBorder="1" applyAlignment="1" applyProtection="1">
      <alignment horizontal="right"/>
      <protection locked="0"/>
    </xf>
    <xf numFmtId="6" fontId="15" fillId="4" borderId="49" xfId="3" applyFont="1" applyFill="1" applyBorder="1" applyAlignment="1" applyProtection="1">
      <alignment horizontal="right" wrapText="1"/>
      <protection locked="0"/>
    </xf>
    <xf numFmtId="38" fontId="6" fillId="4" borderId="87" xfId="2" applyFont="1" applyFill="1" applyBorder="1" applyAlignment="1" applyProtection="1">
      <alignment horizontal="left"/>
      <protection locked="0"/>
    </xf>
    <xf numFmtId="179" fontId="15" fillId="4" borderId="88" xfId="2" applyNumberFormat="1" applyFont="1" applyFill="1" applyBorder="1" applyAlignment="1" applyProtection="1">
      <alignment horizontal="right"/>
      <protection locked="0"/>
    </xf>
    <xf numFmtId="6" fontId="31" fillId="4" borderId="49" xfId="3" applyFont="1" applyFill="1" applyBorder="1" applyAlignment="1" applyProtection="1">
      <alignment horizontal="right"/>
      <protection locked="0"/>
    </xf>
    <xf numFmtId="179" fontId="31" fillId="4" borderId="88" xfId="2" applyNumberFormat="1" applyFont="1" applyFill="1" applyBorder="1" applyAlignment="1" applyProtection="1">
      <alignment horizontal="right"/>
      <protection locked="0"/>
    </xf>
    <xf numFmtId="6" fontId="53" fillId="4" borderId="53" xfId="3" applyFont="1" applyFill="1" applyBorder="1" applyAlignment="1" applyProtection="1">
      <alignment horizontal="right"/>
      <protection locked="0"/>
    </xf>
    <xf numFmtId="6" fontId="15" fillId="4" borderId="73" xfId="3" applyFont="1" applyFill="1" applyBorder="1" applyAlignment="1" applyProtection="1">
      <alignment horizontal="left"/>
      <protection locked="0"/>
    </xf>
    <xf numFmtId="56" fontId="37" fillId="4" borderId="86" xfId="0" applyNumberFormat="1" applyFont="1" applyFill="1" applyBorder="1" applyAlignment="1" applyProtection="1">
      <alignment horizontal="right"/>
      <protection locked="0"/>
    </xf>
    <xf numFmtId="6" fontId="15" fillId="4" borderId="53" xfId="3" applyFont="1" applyFill="1" applyBorder="1" applyAlignment="1" applyProtection="1">
      <alignment horizontal="right" wrapText="1"/>
      <protection locked="0"/>
    </xf>
    <xf numFmtId="38" fontId="6" fillId="4" borderId="73" xfId="2" applyFont="1" applyFill="1" applyBorder="1" applyAlignment="1" applyProtection="1">
      <alignment horizontal="left"/>
      <protection locked="0"/>
    </xf>
    <xf numFmtId="179" fontId="15" fillId="4" borderId="86" xfId="2" applyNumberFormat="1" applyFont="1" applyFill="1" applyBorder="1" applyAlignment="1" applyProtection="1">
      <alignment horizontal="right"/>
      <protection locked="0"/>
    </xf>
    <xf numFmtId="6" fontId="31" fillId="4" borderId="53" xfId="3" applyFont="1" applyFill="1" applyBorder="1" applyAlignment="1" applyProtection="1">
      <alignment horizontal="right" wrapText="1"/>
      <protection locked="0"/>
    </xf>
    <xf numFmtId="179" fontId="31" fillId="4" borderId="86" xfId="2" applyNumberFormat="1" applyFont="1" applyFill="1" applyBorder="1" applyAlignment="1" applyProtection="1">
      <alignment horizontal="right"/>
      <protection locked="0"/>
    </xf>
    <xf numFmtId="0" fontId="22" fillId="4" borderId="91" xfId="0" applyFont="1" applyFill="1" applyBorder="1" applyAlignment="1" applyProtection="1">
      <protection locked="0"/>
    </xf>
    <xf numFmtId="56" fontId="37" fillId="4" borderId="92" xfId="0" applyNumberFormat="1" applyFont="1" applyFill="1" applyBorder="1" applyAlignment="1" applyProtection="1">
      <alignment horizontal="right"/>
      <protection locked="0"/>
    </xf>
    <xf numFmtId="6" fontId="15" fillId="4" borderId="93" xfId="3" applyFont="1" applyFill="1" applyBorder="1" applyAlignment="1" applyProtection="1">
      <alignment horizontal="right" wrapText="1"/>
      <protection locked="0"/>
    </xf>
    <xf numFmtId="38" fontId="6" fillId="4" borderId="91" xfId="2" applyFont="1" applyFill="1" applyBorder="1" applyAlignment="1" applyProtection="1">
      <alignment horizontal="left"/>
      <protection locked="0"/>
    </xf>
    <xf numFmtId="6" fontId="31" fillId="4" borderId="56" xfId="3" applyFont="1" applyFill="1" applyBorder="1" applyAlignment="1" applyProtection="1">
      <alignment horizontal="right"/>
      <protection locked="0"/>
    </xf>
    <xf numFmtId="179" fontId="31" fillId="4" borderId="92" xfId="2" applyNumberFormat="1" applyFont="1" applyFill="1" applyBorder="1" applyAlignment="1" applyProtection="1">
      <alignment horizontal="right"/>
      <protection locked="0"/>
    </xf>
    <xf numFmtId="0" fontId="22" fillId="4" borderId="90" xfId="0" applyFont="1" applyFill="1" applyBorder="1" applyAlignment="1" applyProtection="1">
      <protection locked="0"/>
    </xf>
    <xf numFmtId="179" fontId="24" fillId="4" borderId="87" xfId="0" applyNumberFormat="1" applyFont="1" applyFill="1" applyBorder="1" applyAlignment="1" applyProtection="1">
      <alignment horizontal="left"/>
      <protection locked="0"/>
    </xf>
    <xf numFmtId="179" fontId="15" fillId="4" borderId="94" xfId="2" applyNumberFormat="1" applyFont="1" applyFill="1" applyBorder="1" applyAlignment="1" applyProtection="1">
      <alignment horizontal="right"/>
      <protection locked="0"/>
    </xf>
    <xf numFmtId="0" fontId="22" fillId="4" borderId="89" xfId="0" applyFont="1" applyFill="1" applyBorder="1" applyAlignment="1" applyProtection="1">
      <protection locked="0"/>
    </xf>
    <xf numFmtId="179" fontId="24" fillId="4" borderId="73" xfId="0" applyNumberFormat="1" applyFont="1" applyFill="1" applyBorder="1" applyAlignment="1" applyProtection="1">
      <alignment horizontal="left"/>
      <protection locked="0"/>
    </xf>
    <xf numFmtId="6" fontId="37" fillId="4" borderId="93" xfId="3" applyFont="1" applyFill="1" applyBorder="1" applyAlignment="1" applyProtection="1">
      <alignment horizontal="right"/>
      <protection locked="0"/>
    </xf>
    <xf numFmtId="56" fontId="37" fillId="4" borderId="94" xfId="0" applyNumberFormat="1" applyFont="1" applyFill="1" applyBorder="1" applyAlignment="1" applyProtection="1">
      <alignment horizontal="right"/>
      <protection locked="0"/>
    </xf>
    <xf numFmtId="38" fontId="24" fillId="4" borderId="87" xfId="2" applyFont="1" applyFill="1" applyBorder="1" applyAlignment="1" applyProtection="1">
      <alignment horizontal="left"/>
      <protection locked="0"/>
    </xf>
    <xf numFmtId="179" fontId="24" fillId="4" borderId="89" xfId="0" applyNumberFormat="1" applyFont="1" applyFill="1" applyBorder="1" applyAlignment="1" applyProtection="1">
      <alignment horizontal="left"/>
      <protection locked="0"/>
    </xf>
    <xf numFmtId="56" fontId="37" fillId="4" borderId="96" xfId="0" applyNumberFormat="1" applyFont="1" applyFill="1" applyBorder="1" applyAlignment="1" applyProtection="1">
      <alignment horizontal="right"/>
      <protection locked="0"/>
    </xf>
    <xf numFmtId="38" fontId="6" fillId="4" borderId="68" xfId="2" applyFont="1" applyFill="1" applyBorder="1" applyAlignment="1" applyProtection="1">
      <alignment horizontal="left"/>
      <protection locked="0"/>
    </xf>
    <xf numFmtId="6" fontId="31" fillId="4" borderId="93" xfId="3" applyFont="1" applyFill="1" applyBorder="1" applyAlignment="1" applyProtection="1">
      <alignment horizontal="right"/>
      <protection locked="0"/>
    </xf>
    <xf numFmtId="179" fontId="31" fillId="4" borderId="94" xfId="2" applyNumberFormat="1" applyFont="1" applyFill="1" applyBorder="1" applyAlignment="1" applyProtection="1">
      <alignment horizontal="right"/>
      <protection locked="0"/>
    </xf>
    <xf numFmtId="0" fontId="39" fillId="4" borderId="15" xfId="0" applyFont="1" applyFill="1" applyBorder="1" applyProtection="1">
      <alignment vertical="center"/>
      <protection locked="0"/>
    </xf>
    <xf numFmtId="6" fontId="39" fillId="4" borderId="15" xfId="3" applyFont="1" applyFill="1" applyBorder="1" applyProtection="1">
      <alignment vertical="center"/>
      <protection locked="0"/>
    </xf>
    <xf numFmtId="179" fontId="39" fillId="4" borderId="15" xfId="3" applyNumberFormat="1" applyFont="1" applyFill="1" applyBorder="1" applyProtection="1">
      <alignment vertical="center"/>
      <protection locked="0"/>
    </xf>
    <xf numFmtId="0" fontId="39" fillId="4" borderId="16" xfId="0" applyFont="1" applyFill="1" applyBorder="1" applyProtection="1">
      <alignment vertical="center"/>
      <protection locked="0"/>
    </xf>
    <xf numFmtId="6" fontId="39" fillId="4" borderId="16" xfId="3" applyFont="1" applyFill="1" applyBorder="1" applyProtection="1">
      <alignment vertical="center"/>
      <protection locked="0"/>
    </xf>
    <xf numFmtId="179" fontId="39" fillId="4" borderId="16" xfId="3" applyNumberFormat="1" applyFont="1" applyFill="1" applyBorder="1" applyProtection="1">
      <alignment vertical="center"/>
      <protection locked="0"/>
    </xf>
    <xf numFmtId="179" fontId="39" fillId="4" borderId="16" xfId="0" applyNumberFormat="1" applyFont="1" applyFill="1" applyBorder="1" applyProtection="1">
      <alignment vertical="center"/>
      <protection locked="0"/>
    </xf>
    <xf numFmtId="0" fontId="39" fillId="4" borderId="17" xfId="0" applyFont="1" applyFill="1" applyBorder="1" applyProtection="1">
      <alignment vertical="center"/>
      <protection locked="0"/>
    </xf>
    <xf numFmtId="6" fontId="39" fillId="4" borderId="17" xfId="3" applyFont="1" applyFill="1" applyBorder="1" applyProtection="1">
      <alignment vertical="center"/>
      <protection locked="0"/>
    </xf>
    <xf numFmtId="179" fontId="39" fillId="4" borderId="17" xfId="3" applyNumberFormat="1" applyFont="1" applyFill="1" applyBorder="1" applyProtection="1">
      <alignment vertical="center"/>
      <protection locked="0"/>
    </xf>
    <xf numFmtId="0" fontId="29" fillId="4" borderId="16" xfId="0" applyFont="1" applyFill="1" applyBorder="1" applyProtection="1">
      <alignment vertical="center"/>
      <protection locked="0"/>
    </xf>
    <xf numFmtId="179" fontId="6" fillId="4" borderId="68" xfId="0" applyNumberFormat="1" applyFont="1" applyFill="1" applyBorder="1" applyAlignment="1" applyProtection="1">
      <alignment horizontal="left"/>
      <protection locked="0"/>
    </xf>
    <xf numFmtId="6" fontId="6" fillId="4" borderId="104" xfId="3" applyFont="1" applyFill="1" applyBorder="1" applyAlignment="1" applyProtection="1">
      <alignment horizontal="right"/>
      <protection locked="0"/>
    </xf>
    <xf numFmtId="179" fontId="6" fillId="4" borderId="87" xfId="0" applyNumberFormat="1" applyFont="1" applyFill="1" applyBorder="1" applyAlignment="1" applyProtection="1">
      <alignment horizontal="left"/>
      <protection locked="0"/>
    </xf>
    <xf numFmtId="6" fontId="6" fillId="4" borderId="105" xfId="3" applyFont="1" applyFill="1" applyBorder="1" applyAlignment="1" applyProtection="1">
      <alignment horizontal="right"/>
      <protection locked="0"/>
    </xf>
    <xf numFmtId="0" fontId="43" fillId="4" borderId="87" xfId="0" applyFont="1" applyFill="1" applyBorder="1" applyAlignment="1" applyProtection="1">
      <protection locked="0"/>
    </xf>
    <xf numFmtId="6" fontId="6" fillId="4" borderId="87" xfId="3" applyFont="1" applyFill="1" applyBorder="1" applyAlignment="1" applyProtection="1">
      <alignment horizontal="left"/>
      <protection locked="0"/>
    </xf>
    <xf numFmtId="179" fontId="6" fillId="4" borderId="73" xfId="0" applyNumberFormat="1" applyFont="1" applyFill="1" applyBorder="1" applyAlignment="1" applyProtection="1">
      <alignment horizontal="left"/>
      <protection locked="0"/>
    </xf>
    <xf numFmtId="6" fontId="6" fillId="4" borderId="106" xfId="3" applyFont="1" applyFill="1" applyBorder="1" applyAlignment="1" applyProtection="1">
      <alignment horizontal="right"/>
      <protection locked="0"/>
    </xf>
    <xf numFmtId="0" fontId="23" fillId="5" borderId="18" xfId="0" applyFont="1" applyFill="1" applyBorder="1" applyProtection="1">
      <alignment vertical="center"/>
      <protection locked="0"/>
    </xf>
    <xf numFmtId="0" fontId="23" fillId="5" borderId="23" xfId="0" applyFont="1" applyFill="1" applyBorder="1" applyProtection="1">
      <alignment vertical="center"/>
      <protection locked="0"/>
    </xf>
    <xf numFmtId="6" fontId="4" fillId="5" borderId="24" xfId="3" applyFont="1" applyFill="1" applyBorder="1" applyAlignment="1" applyProtection="1">
      <protection locked="0"/>
    </xf>
    <xf numFmtId="0" fontId="23" fillId="5" borderId="19" xfId="0" applyFont="1" applyFill="1" applyBorder="1" applyProtection="1">
      <alignment vertical="center"/>
      <protection locked="0"/>
    </xf>
    <xf numFmtId="0" fontId="23" fillId="5" borderId="25" xfId="0" applyFont="1" applyFill="1" applyBorder="1" applyProtection="1">
      <alignment vertical="center"/>
      <protection locked="0"/>
    </xf>
    <xf numFmtId="0" fontId="23" fillId="5" borderId="26" xfId="0" applyFont="1" applyFill="1" applyBorder="1" applyProtection="1">
      <alignment vertical="center"/>
      <protection locked="0"/>
    </xf>
    <xf numFmtId="0" fontId="23" fillId="5" borderId="27" xfId="0" applyFont="1" applyFill="1" applyBorder="1" applyProtection="1">
      <alignment vertical="center"/>
      <protection locked="0"/>
    </xf>
    <xf numFmtId="0" fontId="23" fillId="5" borderId="21" xfId="0" applyFont="1" applyFill="1" applyBorder="1" applyProtection="1">
      <alignment vertical="center"/>
      <protection locked="0"/>
    </xf>
    <xf numFmtId="0" fontId="23" fillId="5" borderId="22" xfId="0" applyFont="1" applyFill="1" applyBorder="1" applyProtection="1">
      <alignment vertical="center"/>
      <protection locked="0"/>
    </xf>
    <xf numFmtId="6" fontId="37" fillId="5" borderId="49" xfId="3" applyFont="1" applyFill="1" applyBorder="1" applyAlignment="1" applyProtection="1">
      <alignment horizontal="right"/>
      <protection locked="0"/>
    </xf>
    <xf numFmtId="179" fontId="37" fillId="5" borderId="87" xfId="0" applyNumberFormat="1" applyFont="1" applyFill="1" applyBorder="1" applyAlignment="1" applyProtection="1">
      <alignment horizontal="left"/>
      <protection locked="0"/>
    </xf>
    <xf numFmtId="56" fontId="37" fillId="5" borderId="88" xfId="0" applyNumberFormat="1" applyFont="1" applyFill="1" applyBorder="1" applyAlignment="1" applyProtection="1">
      <alignment horizontal="right"/>
      <protection locked="0"/>
    </xf>
    <xf numFmtId="6" fontId="15" fillId="5" borderId="49" xfId="3" applyFont="1" applyFill="1" applyBorder="1" applyAlignment="1" applyProtection="1">
      <alignment horizontal="right" wrapText="1"/>
      <protection locked="0"/>
    </xf>
    <xf numFmtId="38" fontId="6" fillId="5" borderId="87" xfId="2" applyFont="1" applyFill="1" applyBorder="1" applyAlignment="1" applyProtection="1">
      <alignment horizontal="left"/>
      <protection locked="0"/>
    </xf>
    <xf numFmtId="179" fontId="15" fillId="5" borderId="88" xfId="2" applyNumberFormat="1" applyFont="1" applyFill="1" applyBorder="1" applyAlignment="1" applyProtection="1">
      <alignment horizontal="right"/>
      <protection locked="0"/>
    </xf>
    <xf numFmtId="6" fontId="31" fillId="5" borderId="49" xfId="3" applyFont="1" applyFill="1" applyBorder="1" applyAlignment="1" applyProtection="1">
      <alignment horizontal="right"/>
      <protection locked="0"/>
    </xf>
    <xf numFmtId="179" fontId="31" fillId="5" borderId="88" xfId="2" applyNumberFormat="1" applyFont="1" applyFill="1" applyBorder="1" applyAlignment="1" applyProtection="1">
      <alignment horizontal="right"/>
      <protection locked="0"/>
    </xf>
    <xf numFmtId="6" fontId="53" fillId="5" borderId="53" xfId="3" applyFont="1" applyFill="1" applyBorder="1" applyAlignment="1" applyProtection="1">
      <alignment horizontal="right"/>
      <protection locked="0"/>
    </xf>
    <xf numFmtId="6" fontId="15" fillId="5" borderId="73" xfId="3" applyFont="1" applyFill="1" applyBorder="1" applyAlignment="1" applyProtection="1">
      <alignment horizontal="left"/>
      <protection locked="0"/>
    </xf>
    <xf numFmtId="56" fontId="37" fillId="5" borderId="86" xfId="0" applyNumberFormat="1" applyFont="1" applyFill="1" applyBorder="1" applyAlignment="1" applyProtection="1">
      <alignment horizontal="right"/>
      <protection locked="0"/>
    </xf>
    <xf numFmtId="6" fontId="15" fillId="5" borderId="53" xfId="3" applyFont="1" applyFill="1" applyBorder="1" applyAlignment="1" applyProtection="1">
      <alignment horizontal="right" wrapText="1"/>
      <protection locked="0"/>
    </xf>
    <xf numFmtId="38" fontId="6" fillId="5" borderId="73" xfId="2" applyFont="1" applyFill="1" applyBorder="1" applyAlignment="1" applyProtection="1">
      <alignment horizontal="left"/>
      <protection locked="0"/>
    </xf>
    <xf numFmtId="179" fontId="15" fillId="5" borderId="86" xfId="2" applyNumberFormat="1" applyFont="1" applyFill="1" applyBorder="1" applyAlignment="1" applyProtection="1">
      <alignment horizontal="right"/>
      <protection locked="0"/>
    </xf>
    <xf numFmtId="6" fontId="31" fillId="5" borderId="53" xfId="3" applyFont="1" applyFill="1" applyBorder="1" applyAlignment="1" applyProtection="1">
      <alignment horizontal="right" wrapText="1"/>
      <protection locked="0"/>
    </xf>
    <xf numFmtId="179" fontId="31" fillId="5" borderId="86" xfId="2" applyNumberFormat="1" applyFont="1" applyFill="1" applyBorder="1" applyAlignment="1" applyProtection="1">
      <alignment horizontal="right"/>
      <protection locked="0"/>
    </xf>
    <xf numFmtId="0" fontId="22" fillId="5" borderId="91" xfId="0" applyFont="1" applyFill="1" applyBorder="1" applyAlignment="1" applyProtection="1">
      <protection locked="0"/>
    </xf>
    <xf numFmtId="56" fontId="37" fillId="5" borderId="92" xfId="0" applyNumberFormat="1" applyFont="1" applyFill="1" applyBorder="1" applyAlignment="1" applyProtection="1">
      <alignment horizontal="right"/>
      <protection locked="0"/>
    </xf>
    <xf numFmtId="6" fontId="15" fillId="5" borderId="93" xfId="3" applyFont="1" applyFill="1" applyBorder="1" applyAlignment="1" applyProtection="1">
      <alignment horizontal="right" wrapText="1"/>
      <protection locked="0"/>
    </xf>
    <xf numFmtId="38" fontId="6" fillId="5" borderId="91" xfId="2" applyFont="1" applyFill="1" applyBorder="1" applyAlignment="1" applyProtection="1">
      <alignment horizontal="left"/>
      <protection locked="0"/>
    </xf>
    <xf numFmtId="6" fontId="31" fillId="5" borderId="56" xfId="3" applyFont="1" applyFill="1" applyBorder="1" applyAlignment="1" applyProtection="1">
      <alignment horizontal="right"/>
      <protection locked="0"/>
    </xf>
    <xf numFmtId="179" fontId="31" fillId="5" borderId="92" xfId="2" applyNumberFormat="1" applyFont="1" applyFill="1" applyBorder="1" applyAlignment="1" applyProtection="1">
      <alignment horizontal="right"/>
      <protection locked="0"/>
    </xf>
    <xf numFmtId="0" fontId="22" fillId="5" borderId="90" xfId="0" applyFont="1" applyFill="1" applyBorder="1" applyAlignment="1" applyProtection="1">
      <protection locked="0"/>
    </xf>
    <xf numFmtId="179" fontId="24" fillId="5" borderId="87" xfId="0" applyNumberFormat="1" applyFont="1" applyFill="1" applyBorder="1" applyAlignment="1" applyProtection="1">
      <alignment horizontal="left"/>
      <protection locked="0"/>
    </xf>
    <xf numFmtId="179" fontId="15" fillId="5" borderId="94" xfId="2" applyNumberFormat="1" applyFont="1" applyFill="1" applyBorder="1" applyAlignment="1" applyProtection="1">
      <alignment horizontal="right"/>
      <protection locked="0"/>
    </xf>
    <xf numFmtId="0" fontId="22" fillId="5" borderId="89" xfId="0" applyFont="1" applyFill="1" applyBorder="1" applyAlignment="1" applyProtection="1">
      <protection locked="0"/>
    </xf>
    <xf numFmtId="179" fontId="24" fillId="5" borderId="73" xfId="0" applyNumberFormat="1" applyFont="1" applyFill="1" applyBorder="1" applyAlignment="1" applyProtection="1">
      <alignment horizontal="left"/>
      <protection locked="0"/>
    </xf>
    <xf numFmtId="6" fontId="37" fillId="5" borderId="93" xfId="3" applyFont="1" applyFill="1" applyBorder="1" applyAlignment="1" applyProtection="1">
      <alignment horizontal="right"/>
      <protection locked="0"/>
    </xf>
    <xf numFmtId="56" fontId="37" fillId="5" borderId="94" xfId="0" applyNumberFormat="1" applyFont="1" applyFill="1" applyBorder="1" applyAlignment="1" applyProtection="1">
      <alignment horizontal="right"/>
      <protection locked="0"/>
    </xf>
    <xf numFmtId="38" fontId="24" fillId="5" borderId="87" xfId="2" applyFont="1" applyFill="1" applyBorder="1" applyAlignment="1" applyProtection="1">
      <alignment horizontal="left"/>
      <protection locked="0"/>
    </xf>
    <xf numFmtId="6" fontId="53" fillId="5" borderId="95" xfId="3" applyFont="1" applyFill="1" applyBorder="1" applyAlignment="1" applyProtection="1">
      <alignment horizontal="right"/>
      <protection locked="0"/>
    </xf>
    <xf numFmtId="179" fontId="24" fillId="5" borderId="89" xfId="0" applyNumberFormat="1" applyFont="1" applyFill="1" applyBorder="1" applyAlignment="1" applyProtection="1">
      <alignment horizontal="left"/>
      <protection locked="0"/>
    </xf>
    <xf numFmtId="56" fontId="37" fillId="5" borderId="96" xfId="0" applyNumberFormat="1" applyFont="1" applyFill="1" applyBorder="1" applyAlignment="1" applyProtection="1">
      <alignment horizontal="right"/>
      <protection locked="0"/>
    </xf>
    <xf numFmtId="38" fontId="6" fillId="5" borderId="68" xfId="2" applyFont="1" applyFill="1" applyBorder="1" applyAlignment="1" applyProtection="1">
      <alignment horizontal="left"/>
      <protection locked="0"/>
    </xf>
    <xf numFmtId="6" fontId="31" fillId="5" borderId="93" xfId="3" applyFont="1" applyFill="1" applyBorder="1" applyAlignment="1" applyProtection="1">
      <alignment horizontal="right"/>
      <protection locked="0"/>
    </xf>
    <xf numFmtId="179" fontId="31" fillId="5" borderId="94" xfId="2" applyNumberFormat="1" applyFont="1" applyFill="1" applyBorder="1" applyAlignment="1" applyProtection="1">
      <alignment horizontal="right"/>
      <protection locked="0"/>
    </xf>
    <xf numFmtId="179" fontId="6" fillId="5" borderId="68" xfId="0" applyNumberFormat="1" applyFont="1" applyFill="1" applyBorder="1" applyAlignment="1" applyProtection="1">
      <alignment horizontal="left"/>
      <protection locked="0"/>
    </xf>
    <xf numFmtId="6" fontId="6" fillId="5" borderId="104" xfId="3" applyFont="1" applyFill="1" applyBorder="1" applyAlignment="1" applyProtection="1">
      <alignment horizontal="right"/>
      <protection locked="0"/>
    </xf>
    <xf numFmtId="179" fontId="6" fillId="5" borderId="87" xfId="0" applyNumberFormat="1" applyFont="1" applyFill="1" applyBorder="1" applyAlignment="1" applyProtection="1">
      <alignment horizontal="left"/>
      <protection locked="0"/>
    </xf>
    <xf numFmtId="6" fontId="6" fillId="5" borderId="105" xfId="3" applyFont="1" applyFill="1" applyBorder="1" applyAlignment="1" applyProtection="1">
      <alignment horizontal="right"/>
      <protection locked="0"/>
    </xf>
    <xf numFmtId="0" fontId="43" fillId="5" borderId="87" xfId="0" applyFont="1" applyFill="1" applyBorder="1" applyAlignment="1" applyProtection="1">
      <protection locked="0"/>
    </xf>
    <xf numFmtId="6" fontId="6" fillId="5" borderId="87" xfId="3" applyFont="1" applyFill="1" applyBorder="1" applyAlignment="1" applyProtection="1">
      <alignment horizontal="left"/>
      <protection locked="0"/>
    </xf>
    <xf numFmtId="179" fontId="6" fillId="5" borderId="73" xfId="0" applyNumberFormat="1" applyFont="1" applyFill="1" applyBorder="1" applyAlignment="1" applyProtection="1">
      <alignment horizontal="left"/>
      <protection locked="0"/>
    </xf>
    <xf numFmtId="6" fontId="6" fillId="5" borderId="106" xfId="3" applyFont="1" applyFill="1" applyBorder="1" applyAlignment="1" applyProtection="1">
      <alignment horizontal="right"/>
      <protection locked="0"/>
    </xf>
    <xf numFmtId="181" fontId="42" fillId="0" borderId="72" xfId="0" applyNumberFormat="1" applyFont="1" applyBorder="1" applyAlignment="1" applyProtection="1">
      <alignment horizontal="center"/>
      <protection locked="0"/>
    </xf>
    <xf numFmtId="181" fontId="42" fillId="0" borderId="73" xfId="0" applyNumberFormat="1" applyFont="1" applyBorder="1" applyAlignment="1" applyProtection="1">
      <alignment horizontal="center"/>
      <protection locked="0"/>
    </xf>
    <xf numFmtId="0" fontId="23" fillId="6" borderId="18" xfId="0" applyFont="1" applyFill="1" applyBorder="1" applyProtection="1">
      <alignment vertical="center"/>
      <protection locked="0"/>
    </xf>
    <xf numFmtId="0" fontId="23" fillId="6" borderId="23" xfId="0" applyFont="1" applyFill="1" applyBorder="1" applyProtection="1">
      <alignment vertical="center"/>
      <protection locked="0"/>
    </xf>
    <xf numFmtId="6" fontId="4" fillId="6" borderId="24" xfId="3" applyFont="1" applyFill="1" applyBorder="1" applyAlignment="1" applyProtection="1">
      <protection locked="0"/>
    </xf>
    <xf numFmtId="0" fontId="23" fillId="6" borderId="19" xfId="0" applyFont="1" applyFill="1" applyBorder="1" applyProtection="1">
      <alignment vertical="center"/>
      <protection locked="0"/>
    </xf>
    <xf numFmtId="0" fontId="23" fillId="6" borderId="25" xfId="0" applyFont="1" applyFill="1" applyBorder="1" applyProtection="1">
      <alignment vertical="center"/>
      <protection locked="0"/>
    </xf>
    <xf numFmtId="0" fontId="23" fillId="6" borderId="26" xfId="0" applyFont="1" applyFill="1" applyBorder="1" applyProtection="1">
      <alignment vertical="center"/>
      <protection locked="0"/>
    </xf>
    <xf numFmtId="0" fontId="23" fillId="6" borderId="27" xfId="0" applyFont="1" applyFill="1" applyBorder="1" applyProtection="1">
      <alignment vertical="center"/>
      <protection locked="0"/>
    </xf>
    <xf numFmtId="0" fontId="23" fillId="6" borderId="21" xfId="0" applyFont="1" applyFill="1" applyBorder="1" applyProtection="1">
      <alignment vertical="center"/>
      <protection locked="0"/>
    </xf>
    <xf numFmtId="0" fontId="23" fillId="6" borderId="22" xfId="0" applyFont="1" applyFill="1" applyBorder="1" applyProtection="1">
      <alignment vertical="center"/>
      <protection locked="0"/>
    </xf>
    <xf numFmtId="6" fontId="37" fillId="6" borderId="49" xfId="3" applyFont="1" applyFill="1" applyBorder="1" applyAlignment="1" applyProtection="1">
      <alignment horizontal="right"/>
      <protection locked="0"/>
    </xf>
    <xf numFmtId="179" fontId="37" fillId="6" borderId="87" xfId="0" applyNumberFormat="1" applyFont="1" applyFill="1" applyBorder="1" applyAlignment="1" applyProtection="1">
      <alignment horizontal="left"/>
      <protection locked="0"/>
    </xf>
    <xf numFmtId="56" fontId="37" fillId="6" borderId="88" xfId="0" applyNumberFormat="1" applyFont="1" applyFill="1" applyBorder="1" applyAlignment="1" applyProtection="1">
      <alignment horizontal="right"/>
      <protection locked="0"/>
    </xf>
    <xf numFmtId="6" fontId="15" fillId="6" borderId="49" xfId="3" applyFont="1" applyFill="1" applyBorder="1" applyAlignment="1" applyProtection="1">
      <alignment horizontal="right" wrapText="1"/>
      <protection locked="0"/>
    </xf>
    <xf numFmtId="38" fontId="6" fillId="6" borderId="87" xfId="2" applyFont="1" applyFill="1" applyBorder="1" applyAlignment="1" applyProtection="1">
      <alignment horizontal="left"/>
      <protection locked="0"/>
    </xf>
    <xf numFmtId="179" fontId="15" fillId="6" borderId="88" xfId="2" applyNumberFormat="1" applyFont="1" applyFill="1" applyBorder="1" applyAlignment="1" applyProtection="1">
      <alignment horizontal="right"/>
      <protection locked="0"/>
    </xf>
    <xf numFmtId="6" fontId="31" fillId="6" borderId="49" xfId="3" applyFont="1" applyFill="1" applyBorder="1" applyAlignment="1" applyProtection="1">
      <alignment horizontal="right"/>
      <protection locked="0"/>
    </xf>
    <xf numFmtId="179" fontId="31" fillId="6" borderId="88" xfId="2" applyNumberFormat="1" applyFont="1" applyFill="1" applyBorder="1" applyAlignment="1" applyProtection="1">
      <alignment horizontal="right"/>
      <protection locked="0"/>
    </xf>
    <xf numFmtId="6" fontId="53" fillId="6" borderId="53" xfId="3" applyFont="1" applyFill="1" applyBorder="1" applyAlignment="1" applyProtection="1">
      <alignment horizontal="right"/>
      <protection locked="0"/>
    </xf>
    <xf numFmtId="6" fontId="15" fillId="6" borderId="73" xfId="3" applyFont="1" applyFill="1" applyBorder="1" applyAlignment="1" applyProtection="1">
      <alignment horizontal="left"/>
      <protection locked="0"/>
    </xf>
    <xf numFmtId="56" fontId="37" fillId="6" borderId="86" xfId="0" applyNumberFormat="1" applyFont="1" applyFill="1" applyBorder="1" applyAlignment="1" applyProtection="1">
      <alignment horizontal="right"/>
      <protection locked="0"/>
    </xf>
    <xf numFmtId="6" fontId="15" fillId="6" borderId="53" xfId="3" applyFont="1" applyFill="1" applyBorder="1" applyAlignment="1" applyProtection="1">
      <alignment horizontal="right" wrapText="1"/>
      <protection locked="0"/>
    </xf>
    <xf numFmtId="38" fontId="6" fillId="6" borderId="73" xfId="2" applyFont="1" applyFill="1" applyBorder="1" applyAlignment="1" applyProtection="1">
      <alignment horizontal="left"/>
      <protection locked="0"/>
    </xf>
    <xf numFmtId="179" fontId="15" fillId="6" borderId="86" xfId="2" applyNumberFormat="1" applyFont="1" applyFill="1" applyBorder="1" applyAlignment="1" applyProtection="1">
      <alignment horizontal="right"/>
      <protection locked="0"/>
    </xf>
    <xf numFmtId="6" fontId="31" fillId="6" borderId="53" xfId="3" applyFont="1" applyFill="1" applyBorder="1" applyAlignment="1" applyProtection="1">
      <alignment horizontal="right" wrapText="1"/>
      <protection locked="0"/>
    </xf>
    <xf numFmtId="179" fontId="31" fillId="6" borderId="86" xfId="2" applyNumberFormat="1" applyFont="1" applyFill="1" applyBorder="1" applyAlignment="1" applyProtection="1">
      <alignment horizontal="right"/>
      <protection locked="0"/>
    </xf>
    <xf numFmtId="0" fontId="22" fillId="6" borderId="91" xfId="0" applyFont="1" applyFill="1" applyBorder="1" applyAlignment="1" applyProtection="1">
      <protection locked="0"/>
    </xf>
    <xf numFmtId="56" fontId="37" fillId="6" borderId="92" xfId="0" applyNumberFormat="1" applyFont="1" applyFill="1" applyBorder="1" applyAlignment="1" applyProtection="1">
      <alignment horizontal="right"/>
      <protection locked="0"/>
    </xf>
    <xf numFmtId="6" fontId="15" fillId="6" borderId="93" xfId="3" applyFont="1" applyFill="1" applyBorder="1" applyAlignment="1" applyProtection="1">
      <alignment horizontal="right" wrapText="1"/>
      <protection locked="0"/>
    </xf>
    <xf numFmtId="38" fontId="6" fillId="6" borderId="91" xfId="2" applyFont="1" applyFill="1" applyBorder="1" applyAlignment="1" applyProtection="1">
      <alignment horizontal="left"/>
      <protection locked="0"/>
    </xf>
    <xf numFmtId="6" fontId="31" fillId="6" borderId="56" xfId="3" applyFont="1" applyFill="1" applyBorder="1" applyAlignment="1" applyProtection="1">
      <alignment horizontal="right"/>
      <protection locked="0"/>
    </xf>
    <xf numFmtId="179" fontId="31" fillId="6" borderId="92" xfId="2" applyNumberFormat="1" applyFont="1" applyFill="1" applyBorder="1" applyAlignment="1" applyProtection="1">
      <alignment horizontal="right"/>
      <protection locked="0"/>
    </xf>
    <xf numFmtId="0" fontId="22" fillId="6" borderId="90" xfId="0" applyFont="1" applyFill="1" applyBorder="1" applyAlignment="1" applyProtection="1">
      <protection locked="0"/>
    </xf>
    <xf numFmtId="179" fontId="24" fillId="6" borderId="87" xfId="0" applyNumberFormat="1" applyFont="1" applyFill="1" applyBorder="1" applyAlignment="1" applyProtection="1">
      <alignment horizontal="left"/>
      <protection locked="0"/>
    </xf>
    <xf numFmtId="179" fontId="15" fillId="6" borderId="94" xfId="2" applyNumberFormat="1" applyFont="1" applyFill="1" applyBorder="1" applyAlignment="1" applyProtection="1">
      <alignment horizontal="right"/>
      <protection locked="0"/>
    </xf>
    <xf numFmtId="0" fontId="22" fillId="6" borderId="89" xfId="0" applyFont="1" applyFill="1" applyBorder="1" applyAlignment="1" applyProtection="1">
      <protection locked="0"/>
    </xf>
    <xf numFmtId="179" fontId="24" fillId="6" borderId="73" xfId="0" applyNumberFormat="1" applyFont="1" applyFill="1" applyBorder="1" applyAlignment="1" applyProtection="1">
      <alignment horizontal="left"/>
      <protection locked="0"/>
    </xf>
    <xf numFmtId="6" fontId="37" fillId="6" borderId="93" xfId="3" applyFont="1" applyFill="1" applyBorder="1" applyAlignment="1" applyProtection="1">
      <alignment horizontal="right"/>
      <protection locked="0"/>
    </xf>
    <xf numFmtId="56" fontId="37" fillId="6" borderId="94" xfId="0" applyNumberFormat="1" applyFont="1" applyFill="1" applyBorder="1" applyAlignment="1" applyProtection="1">
      <alignment horizontal="right"/>
      <protection locked="0"/>
    </xf>
    <xf numFmtId="38" fontId="24" fillId="6" borderId="87" xfId="2" applyFont="1" applyFill="1" applyBorder="1" applyAlignment="1" applyProtection="1">
      <alignment horizontal="left"/>
      <protection locked="0"/>
    </xf>
    <xf numFmtId="6" fontId="53" fillId="6" borderId="95" xfId="3" applyFont="1" applyFill="1" applyBorder="1" applyAlignment="1" applyProtection="1">
      <alignment horizontal="right"/>
      <protection locked="0"/>
    </xf>
    <xf numFmtId="179" fontId="24" fillId="6" borderId="89" xfId="0" applyNumberFormat="1" applyFont="1" applyFill="1" applyBorder="1" applyAlignment="1" applyProtection="1">
      <alignment horizontal="left"/>
      <protection locked="0"/>
    </xf>
    <xf numFmtId="56" fontId="37" fillId="6" borderId="96" xfId="0" applyNumberFormat="1" applyFont="1" applyFill="1" applyBorder="1" applyAlignment="1" applyProtection="1">
      <alignment horizontal="right"/>
      <protection locked="0"/>
    </xf>
    <xf numFmtId="38" fontId="6" fillId="6" borderId="68" xfId="2" applyFont="1" applyFill="1" applyBorder="1" applyAlignment="1" applyProtection="1">
      <alignment horizontal="left"/>
      <protection locked="0"/>
    </xf>
    <xf numFmtId="6" fontId="31" fillId="6" borderId="93" xfId="3" applyFont="1" applyFill="1" applyBorder="1" applyAlignment="1" applyProtection="1">
      <alignment horizontal="right"/>
      <protection locked="0"/>
    </xf>
    <xf numFmtId="179" fontId="31" fillId="6" borderId="94" xfId="2" applyNumberFormat="1" applyFont="1" applyFill="1" applyBorder="1" applyAlignment="1" applyProtection="1">
      <alignment horizontal="right"/>
      <protection locked="0"/>
    </xf>
    <xf numFmtId="179" fontId="6" fillId="6" borderId="68" xfId="0" applyNumberFormat="1" applyFont="1" applyFill="1" applyBorder="1" applyAlignment="1" applyProtection="1">
      <alignment horizontal="left"/>
      <protection locked="0"/>
    </xf>
    <xf numFmtId="6" fontId="6" fillId="6" borderId="104" xfId="3" applyFont="1" applyFill="1" applyBorder="1" applyAlignment="1" applyProtection="1">
      <alignment horizontal="right"/>
      <protection locked="0"/>
    </xf>
    <xf numFmtId="179" fontId="6" fillId="6" borderId="87" xfId="0" applyNumberFormat="1" applyFont="1" applyFill="1" applyBorder="1" applyAlignment="1" applyProtection="1">
      <alignment horizontal="left"/>
      <protection locked="0"/>
    </xf>
    <xf numFmtId="6" fontId="6" fillId="6" borderId="105" xfId="3" applyFont="1" applyFill="1" applyBorder="1" applyAlignment="1" applyProtection="1">
      <alignment horizontal="right"/>
      <protection locked="0"/>
    </xf>
    <xf numFmtId="0" fontId="43" fillId="6" borderId="87" xfId="0" applyFont="1" applyFill="1" applyBorder="1" applyAlignment="1" applyProtection="1">
      <protection locked="0"/>
    </xf>
    <xf numFmtId="6" fontId="6" fillId="6" borderId="87" xfId="3" applyFont="1" applyFill="1" applyBorder="1" applyAlignment="1" applyProtection="1">
      <alignment horizontal="left"/>
      <protection locked="0"/>
    </xf>
    <xf numFmtId="179" fontId="6" fillId="6" borderId="73" xfId="0" applyNumberFormat="1" applyFont="1" applyFill="1" applyBorder="1" applyAlignment="1" applyProtection="1">
      <alignment horizontal="left"/>
      <protection locked="0"/>
    </xf>
    <xf numFmtId="6" fontId="6" fillId="6" borderId="106" xfId="3" applyFont="1" applyFill="1" applyBorder="1" applyAlignment="1" applyProtection="1">
      <alignment horizontal="right"/>
      <protection locked="0"/>
    </xf>
    <xf numFmtId="6" fontId="37" fillId="0" borderId="92" xfId="3" applyFont="1" applyBorder="1" applyAlignment="1" applyProtection="1">
      <alignment horizontal="right"/>
    </xf>
    <xf numFmtId="0" fontId="22" fillId="4" borderId="107" xfId="0" applyFont="1" applyFill="1" applyBorder="1" applyAlignment="1" applyProtection="1">
      <protection locked="0"/>
    </xf>
    <xf numFmtId="0" fontId="22" fillId="5" borderId="107" xfId="0" applyFont="1" applyFill="1" applyBorder="1" applyAlignment="1" applyProtection="1">
      <protection locked="0"/>
    </xf>
    <xf numFmtId="0" fontId="22" fillId="6" borderId="107" xfId="0" applyFont="1" applyFill="1" applyBorder="1" applyAlignment="1" applyProtection="1">
      <protection locked="0"/>
    </xf>
    <xf numFmtId="6" fontId="31" fillId="0" borderId="108" xfId="3" applyFont="1" applyBorder="1" applyAlignment="1" applyProtection="1">
      <alignment horizontal="right" vertical="center"/>
    </xf>
    <xf numFmtId="179" fontId="37" fillId="0" borderId="109" xfId="0" applyNumberFormat="1" applyFont="1" applyBorder="1" applyAlignment="1" applyProtection="1">
      <alignment horizontal="left" vertical="center"/>
      <protection locked="0"/>
    </xf>
    <xf numFmtId="56" fontId="37" fillId="0" borderId="110" xfId="0" applyNumberFormat="1" applyFont="1" applyBorder="1" applyAlignment="1" applyProtection="1">
      <alignment horizontal="left" vertical="center"/>
      <protection locked="0"/>
    </xf>
    <xf numFmtId="6" fontId="15" fillId="0" borderId="108" xfId="3" applyFont="1" applyBorder="1" applyAlignment="1" applyProtection="1">
      <alignment horizontal="right" vertical="center"/>
      <protection locked="0"/>
    </xf>
    <xf numFmtId="38" fontId="6" fillId="0" borderId="109" xfId="2" applyFont="1" applyBorder="1" applyAlignment="1" applyProtection="1">
      <alignment horizontal="right" vertical="center"/>
      <protection locked="0"/>
    </xf>
    <xf numFmtId="38" fontId="15" fillId="0" borderId="110" xfId="2" applyFont="1" applyBorder="1" applyAlignment="1" applyProtection="1">
      <alignment horizontal="right" vertical="center"/>
      <protection locked="0"/>
    </xf>
    <xf numFmtId="6" fontId="31" fillId="0" borderId="108" xfId="3" applyFont="1" applyBorder="1" applyAlignment="1" applyProtection="1">
      <alignment horizontal="right" vertical="center"/>
      <protection locked="0"/>
    </xf>
    <xf numFmtId="38" fontId="6" fillId="0" borderId="109" xfId="0" applyNumberFormat="1" applyFont="1" applyBorder="1" applyAlignment="1" applyProtection="1">
      <alignment horizontal="right" vertical="center"/>
      <protection locked="0"/>
    </xf>
    <xf numFmtId="179" fontId="31" fillId="0" borderId="110" xfId="2" applyNumberFormat="1" applyFont="1" applyBorder="1" applyAlignment="1" applyProtection="1">
      <alignment horizontal="right" vertical="center"/>
      <protection locked="0"/>
    </xf>
    <xf numFmtId="6" fontId="15" fillId="0" borderId="111" xfId="3" applyFont="1" applyBorder="1" applyAlignment="1" applyProtection="1">
      <alignment horizontal="right" vertical="center"/>
    </xf>
    <xf numFmtId="0" fontId="47" fillId="0" borderId="0" xfId="0" applyFont="1" applyBorder="1" applyAlignment="1" applyProtection="1">
      <alignment horizontal="center" vertical="center"/>
      <protection locked="0"/>
    </xf>
    <xf numFmtId="55" fontId="25" fillId="0" borderId="0" xfId="0" applyNumberFormat="1" applyFont="1" applyAlignment="1" applyProtection="1">
      <alignment horizontal="center" vertical="center"/>
      <protection locked="0"/>
    </xf>
    <xf numFmtId="0" fontId="23" fillId="7" borderId="18" xfId="0" applyFont="1" applyFill="1" applyBorder="1" applyProtection="1">
      <alignment vertical="center"/>
      <protection locked="0"/>
    </xf>
    <xf numFmtId="0" fontId="23" fillId="7" borderId="23" xfId="0" applyFont="1" applyFill="1" applyBorder="1" applyProtection="1">
      <alignment vertical="center"/>
      <protection locked="0"/>
    </xf>
    <xf numFmtId="6" fontId="4" fillId="7" borderId="24" xfId="3" applyFont="1" applyFill="1" applyBorder="1" applyAlignment="1" applyProtection="1">
      <protection locked="0"/>
    </xf>
    <xf numFmtId="0" fontId="23" fillId="7" borderId="19" xfId="0" applyFont="1" applyFill="1" applyBorder="1" applyProtection="1">
      <alignment vertical="center"/>
      <protection locked="0"/>
    </xf>
    <xf numFmtId="0" fontId="23" fillId="7" borderId="25" xfId="0" applyFont="1" applyFill="1" applyBorder="1" applyProtection="1">
      <alignment vertical="center"/>
      <protection locked="0"/>
    </xf>
    <xf numFmtId="0" fontId="23" fillId="7" borderId="26" xfId="0" applyFont="1" applyFill="1" applyBorder="1" applyProtection="1">
      <alignment vertical="center"/>
      <protection locked="0"/>
    </xf>
    <xf numFmtId="0" fontId="23" fillId="7" borderId="27" xfId="0" applyFont="1" applyFill="1" applyBorder="1" applyProtection="1">
      <alignment vertical="center"/>
      <protection locked="0"/>
    </xf>
    <xf numFmtId="0" fontId="23" fillId="7" borderId="21" xfId="0" applyFont="1" applyFill="1" applyBorder="1" applyProtection="1">
      <alignment vertical="center"/>
      <protection locked="0"/>
    </xf>
    <xf numFmtId="0" fontId="23" fillId="7" borderId="22" xfId="0" applyFont="1" applyFill="1" applyBorder="1" applyProtection="1">
      <alignment vertical="center"/>
      <protection locked="0"/>
    </xf>
    <xf numFmtId="6" fontId="37" fillId="7" borderId="49" xfId="3" applyFont="1" applyFill="1" applyBorder="1" applyAlignment="1" applyProtection="1">
      <alignment horizontal="right"/>
      <protection locked="0"/>
    </xf>
    <xf numFmtId="179" fontId="37" fillId="7" borderId="87" xfId="0" applyNumberFormat="1" applyFont="1" applyFill="1" applyBorder="1" applyAlignment="1" applyProtection="1">
      <alignment horizontal="left"/>
      <protection locked="0"/>
    </xf>
    <xf numFmtId="56" fontId="37" fillId="7" borderId="88" xfId="0" applyNumberFormat="1" applyFont="1" applyFill="1" applyBorder="1" applyAlignment="1" applyProtection="1">
      <alignment horizontal="right"/>
      <protection locked="0"/>
    </xf>
    <xf numFmtId="6" fontId="15" fillId="7" borderId="49" xfId="3" applyFont="1" applyFill="1" applyBorder="1" applyAlignment="1" applyProtection="1">
      <alignment horizontal="right" wrapText="1"/>
      <protection locked="0"/>
    </xf>
    <xf numFmtId="38" fontId="6" fillId="7" borderId="87" xfId="2" applyFont="1" applyFill="1" applyBorder="1" applyAlignment="1" applyProtection="1">
      <alignment horizontal="left"/>
      <protection locked="0"/>
    </xf>
    <xf numFmtId="179" fontId="15" fillId="7" borderId="88" xfId="2" applyNumberFormat="1" applyFont="1" applyFill="1" applyBorder="1" applyAlignment="1" applyProtection="1">
      <alignment horizontal="right"/>
      <protection locked="0"/>
    </xf>
    <xf numFmtId="6" fontId="31" fillId="7" borderId="49" xfId="3" applyFont="1" applyFill="1" applyBorder="1" applyAlignment="1" applyProtection="1">
      <alignment horizontal="right"/>
      <protection locked="0"/>
    </xf>
    <xf numFmtId="179" fontId="31" fillId="7" borderId="88" xfId="2" applyNumberFormat="1" applyFont="1" applyFill="1" applyBorder="1" applyAlignment="1" applyProtection="1">
      <alignment horizontal="right"/>
      <protection locked="0"/>
    </xf>
    <xf numFmtId="6" fontId="53" fillId="7" borderId="53" xfId="3" applyFont="1" applyFill="1" applyBorder="1" applyAlignment="1" applyProtection="1">
      <alignment horizontal="right"/>
      <protection locked="0"/>
    </xf>
    <xf numFmtId="6" fontId="15" fillId="7" borderId="73" xfId="3" applyFont="1" applyFill="1" applyBorder="1" applyAlignment="1" applyProtection="1">
      <alignment horizontal="left"/>
      <protection locked="0"/>
    </xf>
    <xf numFmtId="56" fontId="37" fillId="7" borderId="86" xfId="0" applyNumberFormat="1" applyFont="1" applyFill="1" applyBorder="1" applyAlignment="1" applyProtection="1">
      <alignment horizontal="right"/>
      <protection locked="0"/>
    </xf>
    <xf numFmtId="6" fontId="15" fillId="7" borderId="53" xfId="3" applyFont="1" applyFill="1" applyBorder="1" applyAlignment="1" applyProtection="1">
      <alignment horizontal="right" wrapText="1"/>
      <protection locked="0"/>
    </xf>
    <xf numFmtId="38" fontId="6" fillId="7" borderId="73" xfId="2" applyFont="1" applyFill="1" applyBorder="1" applyAlignment="1" applyProtection="1">
      <alignment horizontal="left"/>
      <protection locked="0"/>
    </xf>
    <xf numFmtId="179" fontId="15" fillId="7" borderId="86" xfId="2" applyNumberFormat="1" applyFont="1" applyFill="1" applyBorder="1" applyAlignment="1" applyProtection="1">
      <alignment horizontal="right"/>
      <protection locked="0"/>
    </xf>
    <xf numFmtId="6" fontId="31" fillId="7" borderId="53" xfId="3" applyFont="1" applyFill="1" applyBorder="1" applyAlignment="1" applyProtection="1">
      <alignment horizontal="right" wrapText="1"/>
      <protection locked="0"/>
    </xf>
    <xf numFmtId="179" fontId="31" fillId="7" borderId="86" xfId="2" applyNumberFormat="1" applyFont="1" applyFill="1" applyBorder="1" applyAlignment="1" applyProtection="1">
      <alignment horizontal="right"/>
      <protection locked="0"/>
    </xf>
    <xf numFmtId="0" fontId="22" fillId="7" borderId="91" xfId="0" applyFont="1" applyFill="1" applyBorder="1" applyAlignment="1" applyProtection="1">
      <protection locked="0"/>
    </xf>
    <xf numFmtId="56" fontId="37" fillId="7" borderId="92" xfId="0" applyNumberFormat="1" applyFont="1" applyFill="1" applyBorder="1" applyAlignment="1" applyProtection="1">
      <alignment horizontal="right"/>
      <protection locked="0"/>
    </xf>
    <xf numFmtId="6" fontId="15" fillId="7" borderId="93" xfId="3" applyFont="1" applyFill="1" applyBorder="1" applyAlignment="1" applyProtection="1">
      <alignment horizontal="right" wrapText="1"/>
      <protection locked="0"/>
    </xf>
    <xf numFmtId="38" fontId="6" fillId="7" borderId="91" xfId="2" applyFont="1" applyFill="1" applyBorder="1" applyAlignment="1" applyProtection="1">
      <alignment horizontal="left"/>
      <protection locked="0"/>
    </xf>
    <xf numFmtId="6" fontId="31" fillId="7" borderId="56" xfId="3" applyFont="1" applyFill="1" applyBorder="1" applyAlignment="1" applyProtection="1">
      <alignment horizontal="right"/>
      <protection locked="0"/>
    </xf>
    <xf numFmtId="179" fontId="31" fillId="7" borderId="92" xfId="2" applyNumberFormat="1" applyFont="1" applyFill="1" applyBorder="1" applyAlignment="1" applyProtection="1">
      <alignment horizontal="right"/>
      <protection locked="0"/>
    </xf>
    <xf numFmtId="0" fontId="22" fillId="7" borderId="90" xfId="0" applyFont="1" applyFill="1" applyBorder="1" applyAlignment="1" applyProtection="1">
      <protection locked="0"/>
    </xf>
    <xf numFmtId="179" fontId="24" fillId="7" borderId="87" xfId="0" applyNumberFormat="1" applyFont="1" applyFill="1" applyBorder="1" applyAlignment="1" applyProtection="1">
      <alignment horizontal="left"/>
      <protection locked="0"/>
    </xf>
    <xf numFmtId="179" fontId="15" fillId="7" borderId="94" xfId="2" applyNumberFormat="1" applyFont="1" applyFill="1" applyBorder="1" applyAlignment="1" applyProtection="1">
      <alignment horizontal="right"/>
      <protection locked="0"/>
    </xf>
    <xf numFmtId="0" fontId="22" fillId="7" borderId="89" xfId="0" applyFont="1" applyFill="1" applyBorder="1" applyAlignment="1" applyProtection="1">
      <protection locked="0"/>
    </xf>
    <xf numFmtId="179" fontId="24" fillId="7" borderId="73" xfId="0" applyNumberFormat="1" applyFont="1" applyFill="1" applyBorder="1" applyAlignment="1" applyProtection="1">
      <alignment horizontal="left"/>
      <protection locked="0"/>
    </xf>
    <xf numFmtId="6" fontId="37" fillId="7" borderId="93" xfId="3" applyFont="1" applyFill="1" applyBorder="1" applyAlignment="1" applyProtection="1">
      <alignment horizontal="right"/>
      <protection locked="0"/>
    </xf>
    <xf numFmtId="56" fontId="37" fillId="7" borderId="94" xfId="0" applyNumberFormat="1" applyFont="1" applyFill="1" applyBorder="1" applyAlignment="1" applyProtection="1">
      <alignment horizontal="right"/>
      <protection locked="0"/>
    </xf>
    <xf numFmtId="38" fontId="24" fillId="7" borderId="87" xfId="2" applyFont="1" applyFill="1" applyBorder="1" applyAlignment="1" applyProtection="1">
      <alignment horizontal="left"/>
      <protection locked="0"/>
    </xf>
    <xf numFmtId="6" fontId="53" fillId="7" borderId="95" xfId="3" applyFont="1" applyFill="1" applyBorder="1" applyAlignment="1" applyProtection="1">
      <alignment horizontal="right"/>
      <protection locked="0"/>
    </xf>
    <xf numFmtId="179" fontId="24" fillId="7" borderId="89" xfId="0" applyNumberFormat="1" applyFont="1" applyFill="1" applyBorder="1" applyAlignment="1" applyProtection="1">
      <alignment horizontal="left"/>
      <protection locked="0"/>
    </xf>
    <xf numFmtId="56" fontId="37" fillId="7" borderId="96" xfId="0" applyNumberFormat="1" applyFont="1" applyFill="1" applyBorder="1" applyAlignment="1" applyProtection="1">
      <alignment horizontal="right"/>
      <protection locked="0"/>
    </xf>
    <xf numFmtId="38" fontId="6" fillId="7" borderId="68" xfId="2" applyFont="1" applyFill="1" applyBorder="1" applyAlignment="1" applyProtection="1">
      <alignment horizontal="left"/>
      <protection locked="0"/>
    </xf>
    <xf numFmtId="6" fontId="31" fillId="7" borderId="93" xfId="3" applyFont="1" applyFill="1" applyBorder="1" applyAlignment="1" applyProtection="1">
      <alignment horizontal="right"/>
      <protection locked="0"/>
    </xf>
    <xf numFmtId="179" fontId="31" fillId="7" borderId="94" xfId="2" applyNumberFormat="1" applyFont="1" applyFill="1" applyBorder="1" applyAlignment="1" applyProtection="1">
      <alignment horizontal="right"/>
      <protection locked="0"/>
    </xf>
    <xf numFmtId="6" fontId="6" fillId="0" borderId="112" xfId="3" applyFont="1" applyFill="1" applyBorder="1" applyAlignment="1" applyProtection="1">
      <alignment horizontal="right"/>
    </xf>
    <xf numFmtId="6" fontId="6" fillId="0" borderId="113" xfId="3" applyFont="1" applyFill="1" applyBorder="1" applyAlignment="1" applyProtection="1">
      <alignment horizontal="right"/>
    </xf>
    <xf numFmtId="6" fontId="6" fillId="0" borderId="114" xfId="3" applyFont="1" applyFill="1" applyBorder="1" applyAlignment="1" applyProtection="1">
      <alignment horizontal="right"/>
    </xf>
    <xf numFmtId="179" fontId="6" fillId="7" borderId="68" xfId="0" applyNumberFormat="1" applyFont="1" applyFill="1" applyBorder="1" applyAlignment="1" applyProtection="1">
      <alignment horizontal="left"/>
      <protection locked="0"/>
    </xf>
    <xf numFmtId="6" fontId="6" fillId="7" borderId="104" xfId="3" applyFont="1" applyFill="1" applyBorder="1" applyAlignment="1" applyProtection="1">
      <alignment horizontal="right"/>
      <protection locked="0"/>
    </xf>
    <xf numFmtId="179" fontId="6" fillId="7" borderId="115" xfId="2" applyNumberFormat="1" applyFont="1" applyFill="1" applyBorder="1" applyAlignment="1" applyProtection="1">
      <alignment horizontal="left"/>
      <protection locked="0"/>
    </xf>
    <xf numFmtId="6" fontId="6" fillId="7" borderId="116" xfId="3" applyFont="1" applyFill="1" applyBorder="1" applyAlignment="1" applyProtection="1">
      <alignment horizontal="right" wrapText="1"/>
      <protection locked="0"/>
    </xf>
    <xf numFmtId="179" fontId="6" fillId="7" borderId="87" xfId="0" applyNumberFormat="1" applyFont="1" applyFill="1" applyBorder="1" applyAlignment="1" applyProtection="1">
      <alignment horizontal="left"/>
      <protection locked="0"/>
    </xf>
    <xf numFmtId="6" fontId="6" fillId="7" borderId="105" xfId="3" applyFont="1" applyFill="1" applyBorder="1" applyAlignment="1" applyProtection="1">
      <alignment horizontal="right"/>
      <protection locked="0"/>
    </xf>
    <xf numFmtId="179" fontId="6" fillId="7" borderId="117" xfId="2" applyNumberFormat="1" applyFont="1" applyFill="1" applyBorder="1" applyAlignment="1" applyProtection="1">
      <alignment horizontal="left"/>
      <protection locked="0"/>
    </xf>
    <xf numFmtId="6" fontId="6" fillId="7" borderId="105" xfId="3" applyFont="1" applyFill="1" applyBorder="1" applyAlignment="1" applyProtection="1">
      <alignment horizontal="right" wrapText="1"/>
      <protection locked="0"/>
    </xf>
    <xf numFmtId="0" fontId="43" fillId="7" borderId="87" xfId="0" applyFont="1" applyFill="1" applyBorder="1" applyAlignment="1" applyProtection="1">
      <protection locked="0"/>
    </xf>
    <xf numFmtId="6" fontId="6" fillId="7" borderId="87" xfId="3" applyFont="1" applyFill="1" applyBorder="1" applyAlignment="1" applyProtection="1">
      <alignment horizontal="left"/>
      <protection locked="0"/>
    </xf>
    <xf numFmtId="179" fontId="6" fillId="7" borderId="73" xfId="0" applyNumberFormat="1" applyFont="1" applyFill="1" applyBorder="1" applyAlignment="1" applyProtection="1">
      <alignment horizontal="left"/>
      <protection locked="0"/>
    </xf>
    <xf numFmtId="6" fontId="6" fillId="7" borderId="106" xfId="3" applyFont="1" applyFill="1" applyBorder="1" applyAlignment="1" applyProtection="1">
      <alignment horizontal="right"/>
      <protection locked="0"/>
    </xf>
    <xf numFmtId="179" fontId="6" fillId="7" borderId="118" xfId="2" applyNumberFormat="1" applyFont="1" applyFill="1" applyBorder="1" applyAlignment="1" applyProtection="1">
      <alignment horizontal="left"/>
      <protection locked="0"/>
    </xf>
    <xf numFmtId="6" fontId="6" fillId="7" borderId="106" xfId="3" applyFont="1" applyFill="1" applyBorder="1" applyAlignment="1" applyProtection="1">
      <alignment horizontal="right" wrapText="1"/>
      <protection locked="0"/>
    </xf>
    <xf numFmtId="0" fontId="47" fillId="0" borderId="0" xfId="0" applyFont="1" applyBorder="1" applyAlignment="1" applyProtection="1">
      <alignment horizontal="center" vertical="center"/>
      <protection locked="0"/>
    </xf>
    <xf numFmtId="55" fontId="25" fillId="0" borderId="0" xfId="0" applyNumberFormat="1" applyFont="1" applyAlignment="1" applyProtection="1">
      <alignment horizontal="center" vertical="center"/>
      <protection locked="0"/>
    </xf>
    <xf numFmtId="179" fontId="6" fillId="8" borderId="68" xfId="0" applyNumberFormat="1" applyFont="1" applyFill="1" applyBorder="1" applyAlignment="1" applyProtection="1">
      <alignment horizontal="left"/>
      <protection locked="0"/>
    </xf>
    <xf numFmtId="6" fontId="6" fillId="8" borderId="104" xfId="3" applyFont="1" applyFill="1" applyBorder="1" applyAlignment="1" applyProtection="1">
      <alignment horizontal="right"/>
      <protection locked="0"/>
    </xf>
    <xf numFmtId="179" fontId="6" fillId="8" borderId="87" xfId="0" applyNumberFormat="1" applyFont="1" applyFill="1" applyBorder="1" applyAlignment="1" applyProtection="1">
      <alignment horizontal="left"/>
      <protection locked="0"/>
    </xf>
    <xf numFmtId="6" fontId="6" fillId="8" borderId="105" xfId="3" applyFont="1" applyFill="1" applyBorder="1" applyAlignment="1" applyProtection="1">
      <alignment horizontal="right"/>
      <protection locked="0"/>
    </xf>
    <xf numFmtId="0" fontId="43" fillId="8" borderId="87" xfId="0" applyFont="1" applyFill="1" applyBorder="1" applyAlignment="1" applyProtection="1">
      <protection locked="0"/>
    </xf>
    <xf numFmtId="6" fontId="6" fillId="8" borderId="87" xfId="3" applyFont="1" applyFill="1" applyBorder="1" applyAlignment="1" applyProtection="1">
      <alignment horizontal="left"/>
      <protection locked="0"/>
    </xf>
    <xf numFmtId="179" fontId="6" fillId="8" borderId="73" xfId="0" applyNumberFormat="1" applyFont="1" applyFill="1" applyBorder="1" applyAlignment="1" applyProtection="1">
      <alignment horizontal="left"/>
      <protection locked="0"/>
    </xf>
    <xf numFmtId="6" fontId="6" fillId="8" borderId="106" xfId="3" applyFont="1" applyFill="1" applyBorder="1" applyAlignment="1" applyProtection="1">
      <alignment horizontal="right"/>
      <protection locked="0"/>
    </xf>
    <xf numFmtId="6" fontId="37" fillId="8" borderId="49" xfId="3" applyFont="1" applyFill="1" applyBorder="1" applyAlignment="1" applyProtection="1">
      <alignment horizontal="right"/>
      <protection locked="0"/>
    </xf>
    <xf numFmtId="179" fontId="37" fillId="8" borderId="87" xfId="0" applyNumberFormat="1" applyFont="1" applyFill="1" applyBorder="1" applyAlignment="1" applyProtection="1">
      <alignment horizontal="left"/>
      <protection locked="0"/>
    </xf>
    <xf numFmtId="56" fontId="37" fillId="8" borderId="88" xfId="0" applyNumberFormat="1" applyFont="1" applyFill="1" applyBorder="1" applyAlignment="1" applyProtection="1">
      <alignment horizontal="right"/>
      <protection locked="0"/>
    </xf>
    <xf numFmtId="6" fontId="15" fillId="8" borderId="49" xfId="3" applyFont="1" applyFill="1" applyBorder="1" applyAlignment="1" applyProtection="1">
      <alignment horizontal="right" wrapText="1"/>
      <protection locked="0"/>
    </xf>
    <xf numFmtId="38" fontId="6" fillId="8" borderId="87" xfId="2" applyFont="1" applyFill="1" applyBorder="1" applyAlignment="1" applyProtection="1">
      <alignment horizontal="left"/>
      <protection locked="0"/>
    </xf>
    <xf numFmtId="179" fontId="15" fillId="8" borderId="88" xfId="2" applyNumberFormat="1" applyFont="1" applyFill="1" applyBorder="1" applyAlignment="1" applyProtection="1">
      <alignment horizontal="right"/>
      <protection locked="0"/>
    </xf>
    <xf numFmtId="6" fontId="31" fillId="8" borderId="49" xfId="3" applyFont="1" applyFill="1" applyBorder="1" applyAlignment="1" applyProtection="1">
      <alignment horizontal="right"/>
      <protection locked="0"/>
    </xf>
    <xf numFmtId="179" fontId="31" fillId="8" borderId="88" xfId="2" applyNumberFormat="1" applyFont="1" applyFill="1" applyBorder="1" applyAlignment="1" applyProtection="1">
      <alignment horizontal="right"/>
      <protection locked="0"/>
    </xf>
    <xf numFmtId="6" fontId="53" fillId="8" borderId="53" xfId="3" applyFont="1" applyFill="1" applyBorder="1" applyAlignment="1" applyProtection="1">
      <alignment horizontal="right"/>
      <protection locked="0"/>
    </xf>
    <xf numFmtId="6" fontId="15" fillId="8" borderId="73" xfId="3" applyFont="1" applyFill="1" applyBorder="1" applyAlignment="1" applyProtection="1">
      <alignment horizontal="left"/>
      <protection locked="0"/>
    </xf>
    <xf numFmtId="56" fontId="37" fillId="8" borderId="86" xfId="0" applyNumberFormat="1" applyFont="1" applyFill="1" applyBorder="1" applyAlignment="1" applyProtection="1">
      <alignment horizontal="right"/>
      <protection locked="0"/>
    </xf>
    <xf numFmtId="6" fontId="15" fillId="8" borderId="53" xfId="3" applyFont="1" applyFill="1" applyBorder="1" applyAlignment="1" applyProtection="1">
      <alignment horizontal="right" wrapText="1"/>
      <protection locked="0"/>
    </xf>
    <xf numFmtId="38" fontId="6" fillId="8" borderId="73" xfId="2" applyFont="1" applyFill="1" applyBorder="1" applyAlignment="1" applyProtection="1">
      <alignment horizontal="left"/>
      <protection locked="0"/>
    </xf>
    <xf numFmtId="179" fontId="15" fillId="8" borderId="86" xfId="2" applyNumberFormat="1" applyFont="1" applyFill="1" applyBorder="1" applyAlignment="1" applyProtection="1">
      <alignment horizontal="right"/>
      <protection locked="0"/>
    </xf>
    <xf numFmtId="6" fontId="31" fillId="8" borderId="53" xfId="3" applyFont="1" applyFill="1" applyBorder="1" applyAlignment="1" applyProtection="1">
      <alignment horizontal="right" wrapText="1"/>
      <protection locked="0"/>
    </xf>
    <xf numFmtId="179" fontId="31" fillId="8" borderId="86" xfId="2" applyNumberFormat="1" applyFont="1" applyFill="1" applyBorder="1" applyAlignment="1" applyProtection="1">
      <alignment horizontal="right"/>
      <protection locked="0"/>
    </xf>
    <xf numFmtId="0" fontId="22" fillId="8" borderId="91" xfId="0" applyFont="1" applyFill="1" applyBorder="1" applyAlignment="1" applyProtection="1">
      <protection locked="0"/>
    </xf>
    <xf numFmtId="56" fontId="37" fillId="8" borderId="92" xfId="0" applyNumberFormat="1" applyFont="1" applyFill="1" applyBorder="1" applyAlignment="1" applyProtection="1">
      <alignment horizontal="right"/>
      <protection locked="0"/>
    </xf>
    <xf numFmtId="6" fontId="15" fillId="8" borderId="93" xfId="3" applyFont="1" applyFill="1" applyBorder="1" applyAlignment="1" applyProtection="1">
      <alignment horizontal="right" wrapText="1"/>
      <protection locked="0"/>
    </xf>
    <xf numFmtId="38" fontId="6" fillId="8" borderId="91" xfId="2" applyFont="1" applyFill="1" applyBorder="1" applyAlignment="1" applyProtection="1">
      <alignment horizontal="left"/>
      <protection locked="0"/>
    </xf>
    <xf numFmtId="6" fontId="31" fillId="8" borderId="56" xfId="3" applyFont="1" applyFill="1" applyBorder="1" applyAlignment="1" applyProtection="1">
      <alignment horizontal="right"/>
      <protection locked="0"/>
    </xf>
    <xf numFmtId="179" fontId="31" fillId="8" borderId="92" xfId="2" applyNumberFormat="1" applyFont="1" applyFill="1" applyBorder="1" applyAlignment="1" applyProtection="1">
      <alignment horizontal="right"/>
      <protection locked="0"/>
    </xf>
    <xf numFmtId="0" fontId="22" fillId="8" borderId="90" xfId="0" applyFont="1" applyFill="1" applyBorder="1" applyAlignment="1" applyProtection="1">
      <protection locked="0"/>
    </xf>
    <xf numFmtId="179" fontId="24" fillId="8" borderId="87" xfId="0" applyNumberFormat="1" applyFont="1" applyFill="1" applyBorder="1" applyAlignment="1" applyProtection="1">
      <alignment horizontal="left"/>
      <protection locked="0"/>
    </xf>
    <xf numFmtId="179" fontId="15" fillId="8" borderId="94" xfId="2" applyNumberFormat="1" applyFont="1" applyFill="1" applyBorder="1" applyAlignment="1" applyProtection="1">
      <alignment horizontal="right"/>
      <protection locked="0"/>
    </xf>
    <xf numFmtId="0" fontId="22" fillId="8" borderId="89" xfId="0" applyFont="1" applyFill="1" applyBorder="1" applyAlignment="1" applyProtection="1">
      <protection locked="0"/>
    </xf>
    <xf numFmtId="179" fontId="24" fillId="8" borderId="73" xfId="0" applyNumberFormat="1" applyFont="1" applyFill="1" applyBorder="1" applyAlignment="1" applyProtection="1">
      <alignment horizontal="left"/>
      <protection locked="0"/>
    </xf>
    <xf numFmtId="6" fontId="37" fillId="8" borderId="93" xfId="3" applyFont="1" applyFill="1" applyBorder="1" applyAlignment="1" applyProtection="1">
      <alignment horizontal="right"/>
      <protection locked="0"/>
    </xf>
    <xf numFmtId="56" fontId="37" fillId="8" borderId="94" xfId="0" applyNumberFormat="1" applyFont="1" applyFill="1" applyBorder="1" applyAlignment="1" applyProtection="1">
      <alignment horizontal="right"/>
      <protection locked="0"/>
    </xf>
    <xf numFmtId="38" fontId="24" fillId="8" borderId="87" xfId="2" applyFont="1" applyFill="1" applyBorder="1" applyAlignment="1" applyProtection="1">
      <alignment horizontal="left"/>
      <protection locked="0"/>
    </xf>
    <xf numFmtId="6" fontId="53" fillId="8" borderId="95" xfId="3" applyFont="1" applyFill="1" applyBorder="1" applyAlignment="1" applyProtection="1">
      <alignment horizontal="right"/>
      <protection locked="0"/>
    </xf>
    <xf numFmtId="179" fontId="24" fillId="8" borderId="89" xfId="0" applyNumberFormat="1" applyFont="1" applyFill="1" applyBorder="1" applyAlignment="1" applyProtection="1">
      <alignment horizontal="left"/>
      <protection locked="0"/>
    </xf>
    <xf numFmtId="56" fontId="37" fillId="8" borderId="96" xfId="0" applyNumberFormat="1" applyFont="1" applyFill="1" applyBorder="1" applyAlignment="1" applyProtection="1">
      <alignment horizontal="right"/>
      <protection locked="0"/>
    </xf>
    <xf numFmtId="38" fontId="6" fillId="8" borderId="68" xfId="2" applyFont="1" applyFill="1" applyBorder="1" applyAlignment="1" applyProtection="1">
      <alignment horizontal="left"/>
      <protection locked="0"/>
    </xf>
    <xf numFmtId="6" fontId="31" fillId="8" borderId="93" xfId="3" applyFont="1" applyFill="1" applyBorder="1" applyAlignment="1" applyProtection="1">
      <alignment horizontal="right"/>
      <protection locked="0"/>
    </xf>
    <xf numFmtId="179" fontId="31" fillId="8" borderId="94" xfId="2" applyNumberFormat="1" applyFont="1" applyFill="1" applyBorder="1" applyAlignment="1" applyProtection="1">
      <alignment horizontal="right"/>
      <protection locked="0"/>
    </xf>
    <xf numFmtId="0" fontId="23" fillId="8" borderId="18" xfId="0" applyFont="1" applyFill="1" applyBorder="1" applyProtection="1">
      <alignment vertical="center"/>
      <protection locked="0"/>
    </xf>
    <xf numFmtId="0" fontId="23" fillId="8" borderId="23" xfId="0" applyFont="1" applyFill="1" applyBorder="1" applyProtection="1">
      <alignment vertical="center"/>
      <protection locked="0"/>
    </xf>
    <xf numFmtId="6" fontId="4" fillId="8" borderId="24" xfId="3" applyFont="1" applyFill="1" applyBorder="1" applyAlignment="1" applyProtection="1">
      <protection locked="0"/>
    </xf>
    <xf numFmtId="0" fontId="23" fillId="8" borderId="19" xfId="0" applyFont="1" applyFill="1" applyBorder="1" applyProtection="1">
      <alignment vertical="center"/>
      <protection locked="0"/>
    </xf>
    <xf numFmtId="0" fontId="23" fillId="8" borderId="25" xfId="0" applyFont="1" applyFill="1" applyBorder="1" applyProtection="1">
      <alignment vertical="center"/>
      <protection locked="0"/>
    </xf>
    <xf numFmtId="0" fontId="23" fillId="8" borderId="26" xfId="0" applyFont="1" applyFill="1" applyBorder="1" applyProtection="1">
      <alignment vertical="center"/>
      <protection locked="0"/>
    </xf>
    <xf numFmtId="0" fontId="23" fillId="8" borderId="27" xfId="0" applyFont="1" applyFill="1" applyBorder="1" applyProtection="1">
      <alignment vertical="center"/>
      <protection locked="0"/>
    </xf>
    <xf numFmtId="0" fontId="23" fillId="8" borderId="21" xfId="0" applyFont="1" applyFill="1" applyBorder="1" applyProtection="1">
      <alignment vertical="center"/>
      <protection locked="0"/>
    </xf>
    <xf numFmtId="0" fontId="23" fillId="8" borderId="22" xfId="0" applyFont="1" applyFill="1" applyBorder="1" applyProtection="1">
      <alignment vertical="center"/>
      <protection locked="0"/>
    </xf>
    <xf numFmtId="181" fontId="31" fillId="0" borderId="72" xfId="0" applyNumberFormat="1" applyFont="1" applyBorder="1" applyAlignment="1" applyProtection="1">
      <alignment horizontal="center"/>
      <protection locked="0"/>
    </xf>
    <xf numFmtId="181" fontId="31" fillId="0" borderId="73" xfId="0" applyNumberFormat="1" applyFont="1" applyBorder="1" applyAlignment="1" applyProtection="1">
      <alignment horizontal="center"/>
      <protection locked="0"/>
    </xf>
    <xf numFmtId="179" fontId="6" fillId="9" borderId="68" xfId="0" applyNumberFormat="1" applyFont="1" applyFill="1" applyBorder="1" applyAlignment="1" applyProtection="1">
      <alignment horizontal="left"/>
      <protection locked="0"/>
    </xf>
    <xf numFmtId="6" fontId="6" fillId="9" borderId="104" xfId="3" applyFont="1" applyFill="1" applyBorder="1" applyAlignment="1" applyProtection="1">
      <alignment horizontal="right"/>
      <protection locked="0"/>
    </xf>
    <xf numFmtId="179" fontId="6" fillId="9" borderId="87" xfId="0" applyNumberFormat="1" applyFont="1" applyFill="1" applyBorder="1" applyAlignment="1" applyProtection="1">
      <alignment horizontal="left"/>
      <protection locked="0"/>
    </xf>
    <xf numFmtId="6" fontId="6" fillId="9" borderId="105" xfId="3" applyFont="1" applyFill="1" applyBorder="1" applyAlignment="1" applyProtection="1">
      <alignment horizontal="right"/>
      <protection locked="0"/>
    </xf>
    <xf numFmtId="0" fontId="43" fillId="9" borderId="87" xfId="0" applyFont="1" applyFill="1" applyBorder="1" applyAlignment="1" applyProtection="1">
      <protection locked="0"/>
    </xf>
    <xf numFmtId="6" fontId="6" fillId="9" borderId="87" xfId="3" applyFont="1" applyFill="1" applyBorder="1" applyAlignment="1" applyProtection="1">
      <alignment horizontal="left"/>
      <protection locked="0"/>
    </xf>
    <xf numFmtId="179" fontId="6" fillId="9" borderId="73" xfId="0" applyNumberFormat="1" applyFont="1" applyFill="1" applyBorder="1" applyAlignment="1" applyProtection="1">
      <alignment horizontal="left"/>
      <protection locked="0"/>
    </xf>
    <xf numFmtId="6" fontId="6" fillId="9" borderId="106" xfId="3" applyFont="1" applyFill="1" applyBorder="1" applyAlignment="1" applyProtection="1">
      <alignment horizontal="right"/>
      <protection locked="0"/>
    </xf>
    <xf numFmtId="6" fontId="37" fillId="9" borderId="49" xfId="3" applyFont="1" applyFill="1" applyBorder="1" applyAlignment="1" applyProtection="1">
      <alignment horizontal="right"/>
      <protection locked="0"/>
    </xf>
    <xf numFmtId="179" fontId="37" fillId="9" borderId="87" xfId="0" applyNumberFormat="1" applyFont="1" applyFill="1" applyBorder="1" applyAlignment="1" applyProtection="1">
      <alignment horizontal="left"/>
      <protection locked="0"/>
    </xf>
    <xf numFmtId="56" fontId="37" fillId="9" borderId="88" xfId="0" applyNumberFormat="1" applyFont="1" applyFill="1" applyBorder="1" applyAlignment="1" applyProtection="1">
      <alignment horizontal="right"/>
      <protection locked="0"/>
    </xf>
    <xf numFmtId="6" fontId="15" fillId="9" borderId="49" xfId="3" applyFont="1" applyFill="1" applyBorder="1" applyAlignment="1" applyProtection="1">
      <alignment horizontal="right" wrapText="1"/>
      <protection locked="0"/>
    </xf>
    <xf numFmtId="38" fontId="6" fillId="9" borderId="87" xfId="2" applyFont="1" applyFill="1" applyBorder="1" applyAlignment="1" applyProtection="1">
      <alignment horizontal="left"/>
      <protection locked="0"/>
    </xf>
    <xf numFmtId="179" fontId="15" fillId="9" borderId="88" xfId="2" applyNumberFormat="1" applyFont="1" applyFill="1" applyBorder="1" applyAlignment="1" applyProtection="1">
      <alignment horizontal="right"/>
      <protection locked="0"/>
    </xf>
    <xf numFmtId="6" fontId="31" fillId="9" borderId="49" xfId="3" applyFont="1" applyFill="1" applyBorder="1" applyAlignment="1" applyProtection="1">
      <alignment horizontal="right"/>
      <protection locked="0"/>
    </xf>
    <xf numFmtId="179" fontId="31" fillId="9" borderId="88" xfId="2" applyNumberFormat="1" applyFont="1" applyFill="1" applyBorder="1" applyAlignment="1" applyProtection="1">
      <alignment horizontal="right"/>
      <protection locked="0"/>
    </xf>
    <xf numFmtId="6" fontId="53" fillId="9" borderId="53" xfId="3" applyFont="1" applyFill="1" applyBorder="1" applyAlignment="1" applyProtection="1">
      <alignment horizontal="right"/>
      <protection locked="0"/>
    </xf>
    <xf numFmtId="6" fontId="15" fillId="9" borderId="73" xfId="3" applyFont="1" applyFill="1" applyBorder="1" applyAlignment="1" applyProtection="1">
      <alignment horizontal="left"/>
      <protection locked="0"/>
    </xf>
    <xf numFmtId="56" fontId="37" fillId="9" borderId="86" xfId="0" applyNumberFormat="1" applyFont="1" applyFill="1" applyBorder="1" applyAlignment="1" applyProtection="1">
      <alignment horizontal="right"/>
      <protection locked="0"/>
    </xf>
    <xf numFmtId="6" fontId="15" fillId="9" borderId="53" xfId="3" applyFont="1" applyFill="1" applyBorder="1" applyAlignment="1" applyProtection="1">
      <alignment horizontal="right" wrapText="1"/>
      <protection locked="0"/>
    </xf>
    <xf numFmtId="38" fontId="6" fillId="9" borderId="73" xfId="2" applyFont="1" applyFill="1" applyBorder="1" applyAlignment="1" applyProtection="1">
      <alignment horizontal="left"/>
      <protection locked="0"/>
    </xf>
    <xf numFmtId="179" fontId="15" fillId="9" borderId="86" xfId="2" applyNumberFormat="1" applyFont="1" applyFill="1" applyBorder="1" applyAlignment="1" applyProtection="1">
      <alignment horizontal="right"/>
      <protection locked="0"/>
    </xf>
    <xf numFmtId="6" fontId="31" fillId="9" borderId="53" xfId="3" applyFont="1" applyFill="1" applyBorder="1" applyAlignment="1" applyProtection="1">
      <alignment horizontal="right" wrapText="1"/>
      <protection locked="0"/>
    </xf>
    <xf numFmtId="179" fontId="31" fillId="9" borderId="86" xfId="2" applyNumberFormat="1" applyFont="1" applyFill="1" applyBorder="1" applyAlignment="1" applyProtection="1">
      <alignment horizontal="right"/>
      <protection locked="0"/>
    </xf>
    <xf numFmtId="0" fontId="22" fillId="9" borderId="91" xfId="0" applyFont="1" applyFill="1" applyBorder="1" applyAlignment="1" applyProtection="1">
      <protection locked="0"/>
    </xf>
    <xf numFmtId="56" fontId="37" fillId="9" borderId="92" xfId="0" applyNumberFormat="1" applyFont="1" applyFill="1" applyBorder="1" applyAlignment="1" applyProtection="1">
      <alignment horizontal="right"/>
      <protection locked="0"/>
    </xf>
    <xf numFmtId="6" fontId="15" fillId="9" borderId="93" xfId="3" applyFont="1" applyFill="1" applyBorder="1" applyAlignment="1" applyProtection="1">
      <alignment horizontal="right" wrapText="1"/>
      <protection locked="0"/>
    </xf>
    <xf numFmtId="38" fontId="6" fillId="9" borderId="91" xfId="2" applyFont="1" applyFill="1" applyBorder="1" applyAlignment="1" applyProtection="1">
      <alignment horizontal="left"/>
      <protection locked="0"/>
    </xf>
    <xf numFmtId="6" fontId="31" fillId="9" borderId="56" xfId="3" applyFont="1" applyFill="1" applyBorder="1" applyAlignment="1" applyProtection="1">
      <alignment horizontal="right"/>
      <protection locked="0"/>
    </xf>
    <xf numFmtId="179" fontId="31" fillId="9" borderId="92" xfId="2" applyNumberFormat="1" applyFont="1" applyFill="1" applyBorder="1" applyAlignment="1" applyProtection="1">
      <alignment horizontal="right"/>
      <protection locked="0"/>
    </xf>
    <xf numFmtId="0" fontId="22" fillId="9" borderId="90" xfId="0" applyFont="1" applyFill="1" applyBorder="1" applyAlignment="1" applyProtection="1">
      <protection locked="0"/>
    </xf>
    <xf numFmtId="179" fontId="24" fillId="9" borderId="87" xfId="0" applyNumberFormat="1" applyFont="1" applyFill="1" applyBorder="1" applyAlignment="1" applyProtection="1">
      <alignment horizontal="left"/>
      <protection locked="0"/>
    </xf>
    <xf numFmtId="179" fontId="15" fillId="9" borderId="94" xfId="2" applyNumberFormat="1" applyFont="1" applyFill="1" applyBorder="1" applyAlignment="1" applyProtection="1">
      <alignment horizontal="right"/>
      <protection locked="0"/>
    </xf>
    <xf numFmtId="0" fontId="22" fillId="9" borderId="89" xfId="0" applyFont="1" applyFill="1" applyBorder="1" applyAlignment="1" applyProtection="1">
      <protection locked="0"/>
    </xf>
    <xf numFmtId="179" fontId="24" fillId="9" borderId="73" xfId="0" applyNumberFormat="1" applyFont="1" applyFill="1" applyBorder="1" applyAlignment="1" applyProtection="1">
      <alignment horizontal="left"/>
      <protection locked="0"/>
    </xf>
    <xf numFmtId="6" fontId="37" fillId="9" borderId="93" xfId="3" applyFont="1" applyFill="1" applyBorder="1" applyAlignment="1" applyProtection="1">
      <alignment horizontal="right"/>
      <protection locked="0"/>
    </xf>
    <xf numFmtId="56" fontId="37" fillId="9" borderId="94" xfId="0" applyNumberFormat="1" applyFont="1" applyFill="1" applyBorder="1" applyAlignment="1" applyProtection="1">
      <alignment horizontal="right"/>
      <protection locked="0"/>
    </xf>
    <xf numFmtId="38" fontId="24" fillId="9" borderId="87" xfId="2" applyFont="1" applyFill="1" applyBorder="1" applyAlignment="1" applyProtection="1">
      <alignment horizontal="left"/>
      <protection locked="0"/>
    </xf>
    <xf numFmtId="6" fontId="53" fillId="9" borderId="95" xfId="3" applyFont="1" applyFill="1" applyBorder="1" applyAlignment="1" applyProtection="1">
      <alignment horizontal="right"/>
      <protection locked="0"/>
    </xf>
    <xf numFmtId="179" fontId="24" fillId="9" borderId="89" xfId="0" applyNumberFormat="1" applyFont="1" applyFill="1" applyBorder="1" applyAlignment="1" applyProtection="1">
      <alignment horizontal="left"/>
      <protection locked="0"/>
    </xf>
    <xf numFmtId="56" fontId="37" fillId="9" borderId="96" xfId="0" applyNumberFormat="1" applyFont="1" applyFill="1" applyBorder="1" applyAlignment="1" applyProtection="1">
      <alignment horizontal="right"/>
      <protection locked="0"/>
    </xf>
    <xf numFmtId="38" fontId="6" fillId="9" borderId="68" xfId="2" applyFont="1" applyFill="1" applyBorder="1" applyAlignment="1" applyProtection="1">
      <alignment horizontal="left"/>
      <protection locked="0"/>
    </xf>
    <xf numFmtId="6" fontId="31" fillId="9" borderId="93" xfId="3" applyFont="1" applyFill="1" applyBorder="1" applyAlignment="1" applyProtection="1">
      <alignment horizontal="right"/>
      <protection locked="0"/>
    </xf>
    <xf numFmtId="179" fontId="31" fillId="9" borderId="94" xfId="2" applyNumberFormat="1" applyFont="1" applyFill="1" applyBorder="1" applyAlignment="1" applyProtection="1">
      <alignment horizontal="right"/>
      <protection locked="0"/>
    </xf>
    <xf numFmtId="0" fontId="23" fillId="9" borderId="18" xfId="0" applyFont="1" applyFill="1" applyBorder="1" applyProtection="1">
      <alignment vertical="center"/>
      <protection locked="0"/>
    </xf>
    <xf numFmtId="0" fontId="23" fillId="9" borderId="23" xfId="0" applyFont="1" applyFill="1" applyBorder="1" applyProtection="1">
      <alignment vertical="center"/>
      <protection locked="0"/>
    </xf>
    <xf numFmtId="6" fontId="4" fillId="9" borderId="24" xfId="3" applyFont="1" applyFill="1" applyBorder="1" applyAlignment="1" applyProtection="1">
      <protection locked="0"/>
    </xf>
    <xf numFmtId="0" fontId="23" fillId="9" borderId="19" xfId="0" applyFont="1" applyFill="1" applyBorder="1" applyProtection="1">
      <alignment vertical="center"/>
      <protection locked="0"/>
    </xf>
    <xf numFmtId="0" fontId="23" fillId="9" borderId="25" xfId="0" applyFont="1" applyFill="1" applyBorder="1" applyProtection="1">
      <alignment vertical="center"/>
      <protection locked="0"/>
    </xf>
    <xf numFmtId="0" fontId="23" fillId="9" borderId="26" xfId="0" applyFont="1" applyFill="1" applyBorder="1" applyProtection="1">
      <alignment vertical="center"/>
      <protection locked="0"/>
    </xf>
    <xf numFmtId="0" fontId="23" fillId="9" borderId="27" xfId="0" applyFont="1" applyFill="1" applyBorder="1" applyProtection="1">
      <alignment vertical="center"/>
      <protection locked="0"/>
    </xf>
    <xf numFmtId="0" fontId="23" fillId="9" borderId="21" xfId="0" applyFont="1" applyFill="1" applyBorder="1" applyProtection="1">
      <alignment vertical="center"/>
      <protection locked="0"/>
    </xf>
    <xf numFmtId="0" fontId="23" fillId="9" borderId="22" xfId="0" applyFont="1" applyFill="1" applyBorder="1" applyProtection="1">
      <alignment vertical="center"/>
      <protection locked="0"/>
    </xf>
    <xf numFmtId="179" fontId="6" fillId="10" borderId="68" xfId="0" applyNumberFormat="1" applyFont="1" applyFill="1" applyBorder="1" applyAlignment="1" applyProtection="1">
      <alignment horizontal="left"/>
      <protection locked="0"/>
    </xf>
    <xf numFmtId="6" fontId="6" fillId="10" borderId="104" xfId="3" applyFont="1" applyFill="1" applyBorder="1" applyAlignment="1" applyProtection="1">
      <alignment horizontal="right"/>
      <protection locked="0"/>
    </xf>
    <xf numFmtId="179" fontId="6" fillId="10" borderId="87" xfId="0" applyNumberFormat="1" applyFont="1" applyFill="1" applyBorder="1" applyAlignment="1" applyProtection="1">
      <alignment horizontal="left"/>
      <protection locked="0"/>
    </xf>
    <xf numFmtId="6" fontId="6" fillId="10" borderId="105" xfId="3" applyFont="1" applyFill="1" applyBorder="1" applyAlignment="1" applyProtection="1">
      <alignment horizontal="right"/>
      <protection locked="0"/>
    </xf>
    <xf numFmtId="0" fontId="43" fillId="10" borderId="87" xfId="0" applyFont="1" applyFill="1" applyBorder="1" applyAlignment="1" applyProtection="1">
      <protection locked="0"/>
    </xf>
    <xf numFmtId="6" fontId="6" fillId="10" borderId="87" xfId="3" applyFont="1" applyFill="1" applyBorder="1" applyAlignment="1" applyProtection="1">
      <alignment horizontal="left"/>
      <protection locked="0"/>
    </xf>
    <xf numFmtId="179" fontId="6" fillId="10" borderId="73" xfId="0" applyNumberFormat="1" applyFont="1" applyFill="1" applyBorder="1" applyAlignment="1" applyProtection="1">
      <alignment horizontal="left"/>
      <protection locked="0"/>
    </xf>
    <xf numFmtId="6" fontId="6" fillId="10" borderId="106" xfId="3" applyFont="1" applyFill="1" applyBorder="1" applyAlignment="1" applyProtection="1">
      <alignment horizontal="right"/>
      <protection locked="0"/>
    </xf>
    <xf numFmtId="6" fontId="37" fillId="10" borderId="51" xfId="3" applyFont="1" applyFill="1" applyBorder="1" applyAlignment="1" applyProtection="1">
      <alignment horizontal="right"/>
      <protection locked="0"/>
    </xf>
    <xf numFmtId="6" fontId="37" fillId="10" borderId="49" xfId="3" applyFont="1" applyFill="1" applyBorder="1" applyAlignment="1" applyProtection="1">
      <alignment horizontal="right"/>
      <protection locked="0"/>
    </xf>
    <xf numFmtId="179" fontId="37" fillId="10" borderId="87" xfId="0" applyNumberFormat="1" applyFont="1" applyFill="1" applyBorder="1" applyAlignment="1" applyProtection="1">
      <alignment horizontal="left"/>
      <protection locked="0"/>
    </xf>
    <xf numFmtId="56" fontId="37" fillId="10" borderId="88" xfId="0" applyNumberFormat="1" applyFont="1" applyFill="1" applyBorder="1" applyAlignment="1" applyProtection="1">
      <alignment horizontal="right"/>
      <protection locked="0"/>
    </xf>
    <xf numFmtId="6" fontId="15" fillId="10" borderId="49" xfId="3" applyFont="1" applyFill="1" applyBorder="1" applyAlignment="1" applyProtection="1">
      <alignment horizontal="right" wrapText="1"/>
      <protection locked="0"/>
    </xf>
    <xf numFmtId="38" fontId="6" fillId="10" borderId="87" xfId="2" applyFont="1" applyFill="1" applyBorder="1" applyAlignment="1" applyProtection="1">
      <alignment horizontal="left"/>
      <protection locked="0"/>
    </xf>
    <xf numFmtId="179" fontId="15" fillId="10" borderId="88" xfId="2" applyNumberFormat="1" applyFont="1" applyFill="1" applyBorder="1" applyAlignment="1" applyProtection="1">
      <alignment horizontal="right"/>
      <protection locked="0"/>
    </xf>
    <xf numFmtId="6" fontId="31" fillId="10" borderId="49" xfId="3" applyFont="1" applyFill="1" applyBorder="1" applyAlignment="1" applyProtection="1">
      <alignment horizontal="right"/>
      <protection locked="0"/>
    </xf>
    <xf numFmtId="179" fontId="31" fillId="10" borderId="88" xfId="2" applyNumberFormat="1" applyFont="1" applyFill="1" applyBorder="1" applyAlignment="1" applyProtection="1">
      <alignment horizontal="right"/>
      <protection locked="0"/>
    </xf>
    <xf numFmtId="6" fontId="37" fillId="10" borderId="54" xfId="3" applyFont="1" applyFill="1" applyBorder="1" applyAlignment="1" applyProtection="1">
      <alignment horizontal="right"/>
      <protection locked="0"/>
    </xf>
    <xf numFmtId="6" fontId="53" fillId="10" borderId="53" xfId="3" applyFont="1" applyFill="1" applyBorder="1" applyAlignment="1" applyProtection="1">
      <alignment horizontal="right"/>
      <protection locked="0"/>
    </xf>
    <xf numFmtId="6" fontId="15" fillId="10" borderId="73" xfId="3" applyFont="1" applyFill="1" applyBorder="1" applyAlignment="1" applyProtection="1">
      <alignment horizontal="left"/>
      <protection locked="0"/>
    </xf>
    <xf numFmtId="56" fontId="37" fillId="10" borderId="86" xfId="0" applyNumberFormat="1" applyFont="1" applyFill="1" applyBorder="1" applyAlignment="1" applyProtection="1">
      <alignment horizontal="right"/>
      <protection locked="0"/>
    </xf>
    <xf numFmtId="6" fontId="15" fillId="10" borderId="53" xfId="3" applyFont="1" applyFill="1" applyBorder="1" applyAlignment="1" applyProtection="1">
      <alignment horizontal="right" wrapText="1"/>
      <protection locked="0"/>
    </xf>
    <xf numFmtId="38" fontId="6" fillId="10" borderId="73" xfId="2" applyFont="1" applyFill="1" applyBorder="1" applyAlignment="1" applyProtection="1">
      <alignment horizontal="left"/>
      <protection locked="0"/>
    </xf>
    <xf numFmtId="179" fontId="15" fillId="10" borderId="86" xfId="2" applyNumberFormat="1" applyFont="1" applyFill="1" applyBorder="1" applyAlignment="1" applyProtection="1">
      <alignment horizontal="right"/>
      <protection locked="0"/>
    </xf>
    <xf numFmtId="6" fontId="31" fillId="10" borderId="53" xfId="3" applyFont="1" applyFill="1" applyBorder="1" applyAlignment="1" applyProtection="1">
      <alignment horizontal="right" wrapText="1"/>
      <protection locked="0"/>
    </xf>
    <xf numFmtId="179" fontId="31" fillId="10" borderId="86" xfId="2" applyNumberFormat="1" applyFont="1" applyFill="1" applyBorder="1" applyAlignment="1" applyProtection="1">
      <alignment horizontal="right"/>
      <protection locked="0"/>
    </xf>
    <xf numFmtId="6" fontId="37" fillId="10" borderId="56" xfId="3" applyFont="1" applyFill="1" applyBorder="1" applyAlignment="1" applyProtection="1">
      <alignment horizontal="right"/>
      <protection locked="0"/>
    </xf>
    <xf numFmtId="0" fontId="22" fillId="10" borderId="91" xfId="0" applyFont="1" applyFill="1" applyBorder="1" applyAlignment="1" applyProtection="1">
      <protection locked="0"/>
    </xf>
    <xf numFmtId="56" fontId="37" fillId="10" borderId="92" xfId="0" applyNumberFormat="1" applyFont="1" applyFill="1" applyBorder="1" applyAlignment="1" applyProtection="1">
      <alignment horizontal="right"/>
      <protection locked="0"/>
    </xf>
    <xf numFmtId="6" fontId="15" fillId="10" borderId="93" xfId="3" applyFont="1" applyFill="1" applyBorder="1" applyAlignment="1" applyProtection="1">
      <alignment horizontal="right" wrapText="1"/>
      <protection locked="0"/>
    </xf>
    <xf numFmtId="38" fontId="6" fillId="10" borderId="91" xfId="2" applyFont="1" applyFill="1" applyBorder="1" applyAlignment="1" applyProtection="1">
      <alignment horizontal="left"/>
      <protection locked="0"/>
    </xf>
    <xf numFmtId="6" fontId="31" fillId="10" borderId="56" xfId="3" applyFont="1" applyFill="1" applyBorder="1" applyAlignment="1" applyProtection="1">
      <alignment horizontal="right"/>
      <protection locked="0"/>
    </xf>
    <xf numFmtId="179" fontId="31" fillId="10" borderId="92" xfId="2" applyNumberFormat="1" applyFont="1" applyFill="1" applyBorder="1" applyAlignment="1" applyProtection="1">
      <alignment horizontal="right"/>
      <protection locked="0"/>
    </xf>
    <xf numFmtId="0" fontId="22" fillId="10" borderId="90" xfId="0" applyFont="1" applyFill="1" applyBorder="1" applyAlignment="1" applyProtection="1">
      <protection locked="0"/>
    </xf>
    <xf numFmtId="179" fontId="24" fillId="10" borderId="87" xfId="0" applyNumberFormat="1" applyFont="1" applyFill="1" applyBorder="1" applyAlignment="1" applyProtection="1">
      <alignment horizontal="left"/>
      <protection locked="0"/>
    </xf>
    <xf numFmtId="179" fontId="15" fillId="10" borderId="94" xfId="2" applyNumberFormat="1" applyFont="1" applyFill="1" applyBorder="1" applyAlignment="1" applyProtection="1">
      <alignment horizontal="right"/>
      <protection locked="0"/>
    </xf>
    <xf numFmtId="0" fontId="22" fillId="10" borderId="89" xfId="0" applyFont="1" applyFill="1" applyBorder="1" applyAlignment="1" applyProtection="1">
      <protection locked="0"/>
    </xf>
    <xf numFmtId="179" fontId="24" fillId="10" borderId="73" xfId="0" applyNumberFormat="1" applyFont="1" applyFill="1" applyBorder="1" applyAlignment="1" applyProtection="1">
      <alignment horizontal="left"/>
      <protection locked="0"/>
    </xf>
    <xf numFmtId="6" fontId="37" fillId="10" borderId="93" xfId="3" applyFont="1" applyFill="1" applyBorder="1" applyAlignment="1" applyProtection="1">
      <alignment horizontal="right"/>
      <protection locked="0"/>
    </xf>
    <xf numFmtId="56" fontId="37" fillId="10" borderId="94" xfId="0" applyNumberFormat="1" applyFont="1" applyFill="1" applyBorder="1" applyAlignment="1" applyProtection="1">
      <alignment horizontal="right"/>
      <protection locked="0"/>
    </xf>
    <xf numFmtId="38" fontId="24" fillId="10" borderId="87" xfId="2" applyFont="1" applyFill="1" applyBorder="1" applyAlignment="1" applyProtection="1">
      <alignment horizontal="left"/>
      <protection locked="0"/>
    </xf>
    <xf numFmtId="6" fontId="53" fillId="10" borderId="95" xfId="3" applyFont="1" applyFill="1" applyBorder="1" applyAlignment="1" applyProtection="1">
      <alignment horizontal="right"/>
      <protection locked="0"/>
    </xf>
    <xf numFmtId="179" fontId="24" fillId="10" borderId="89" xfId="0" applyNumberFormat="1" applyFont="1" applyFill="1" applyBorder="1" applyAlignment="1" applyProtection="1">
      <alignment horizontal="left"/>
      <protection locked="0"/>
    </xf>
    <xf numFmtId="56" fontId="37" fillId="10" borderId="96" xfId="0" applyNumberFormat="1" applyFont="1" applyFill="1" applyBorder="1" applyAlignment="1" applyProtection="1">
      <alignment horizontal="right"/>
      <protection locked="0"/>
    </xf>
    <xf numFmtId="38" fontId="6" fillId="10" borderId="68" xfId="2" applyFont="1" applyFill="1" applyBorder="1" applyAlignment="1" applyProtection="1">
      <alignment horizontal="left"/>
      <protection locked="0"/>
    </xf>
    <xf numFmtId="6" fontId="31" fillId="10" borderId="93" xfId="3" applyFont="1" applyFill="1" applyBorder="1" applyAlignment="1" applyProtection="1">
      <alignment horizontal="right"/>
      <protection locked="0"/>
    </xf>
    <xf numFmtId="179" fontId="31" fillId="10" borderId="94" xfId="2" applyNumberFormat="1" applyFont="1" applyFill="1" applyBorder="1" applyAlignment="1" applyProtection="1">
      <alignment horizontal="right"/>
      <protection locked="0"/>
    </xf>
    <xf numFmtId="0" fontId="23" fillId="10" borderId="18" xfId="0" applyFont="1" applyFill="1" applyBorder="1" applyProtection="1">
      <alignment vertical="center"/>
      <protection locked="0"/>
    </xf>
    <xf numFmtId="0" fontId="23" fillId="10" borderId="23" xfId="0" applyFont="1" applyFill="1" applyBorder="1" applyProtection="1">
      <alignment vertical="center"/>
      <protection locked="0"/>
    </xf>
    <xf numFmtId="6" fontId="4" fillId="10" borderId="24" xfId="3" applyFont="1" applyFill="1" applyBorder="1" applyAlignment="1" applyProtection="1">
      <protection locked="0"/>
    </xf>
    <xf numFmtId="0" fontId="23" fillId="10" borderId="19" xfId="0" applyFont="1" applyFill="1" applyBorder="1" applyProtection="1">
      <alignment vertical="center"/>
      <protection locked="0"/>
    </xf>
    <xf numFmtId="0" fontId="23" fillId="10" borderId="25" xfId="0" applyFont="1" applyFill="1" applyBorder="1" applyProtection="1">
      <alignment vertical="center"/>
      <protection locked="0"/>
    </xf>
    <xf numFmtId="0" fontId="23" fillId="10" borderId="26" xfId="0" applyFont="1" applyFill="1" applyBorder="1" applyProtection="1">
      <alignment vertical="center"/>
      <protection locked="0"/>
    </xf>
    <xf numFmtId="0" fontId="23" fillId="10" borderId="27" xfId="0" applyFont="1" applyFill="1" applyBorder="1" applyProtection="1">
      <alignment vertical="center"/>
      <protection locked="0"/>
    </xf>
    <xf numFmtId="0" fontId="23" fillId="10" borderId="21" xfId="0" applyFont="1" applyFill="1" applyBorder="1" applyProtection="1">
      <alignment vertical="center"/>
      <protection locked="0"/>
    </xf>
    <xf numFmtId="0" fontId="23" fillId="10" borderId="22" xfId="0" applyFont="1" applyFill="1" applyBorder="1" applyProtection="1">
      <alignment vertical="center"/>
      <protection locked="0"/>
    </xf>
    <xf numFmtId="181" fontId="6" fillId="0" borderId="119" xfId="0" applyNumberFormat="1" applyFont="1" applyBorder="1" applyAlignment="1" applyProtection="1">
      <alignment horizontal="center"/>
      <protection locked="0"/>
    </xf>
    <xf numFmtId="181" fontId="6" fillId="0" borderId="90" xfId="0" applyNumberFormat="1" applyFont="1" applyBorder="1" applyAlignment="1" applyProtection="1">
      <alignment horizontal="center"/>
      <protection locked="0"/>
    </xf>
    <xf numFmtId="179" fontId="6" fillId="11" borderId="68" xfId="0" applyNumberFormat="1" applyFont="1" applyFill="1" applyBorder="1" applyAlignment="1" applyProtection="1">
      <alignment horizontal="left"/>
      <protection locked="0"/>
    </xf>
    <xf numFmtId="6" fontId="6" fillId="11" borderId="104" xfId="3" applyFont="1" applyFill="1" applyBorder="1" applyAlignment="1" applyProtection="1">
      <alignment horizontal="right"/>
      <protection locked="0"/>
    </xf>
    <xf numFmtId="179" fontId="6" fillId="11" borderId="87" xfId="0" applyNumberFormat="1" applyFont="1" applyFill="1" applyBorder="1" applyAlignment="1" applyProtection="1">
      <alignment horizontal="left"/>
      <protection locked="0"/>
    </xf>
    <xf numFmtId="6" fontId="6" fillId="11" borderId="105" xfId="3" applyFont="1" applyFill="1" applyBorder="1" applyAlignment="1" applyProtection="1">
      <alignment horizontal="right"/>
      <protection locked="0"/>
    </xf>
    <xf numFmtId="0" fontId="43" fillId="11" borderId="87" xfId="0" applyFont="1" applyFill="1" applyBorder="1" applyAlignment="1" applyProtection="1">
      <protection locked="0"/>
    </xf>
    <xf numFmtId="6" fontId="6" fillId="11" borderId="87" xfId="3" applyFont="1" applyFill="1" applyBorder="1" applyAlignment="1" applyProtection="1">
      <alignment horizontal="left"/>
      <protection locked="0"/>
    </xf>
    <xf numFmtId="179" fontId="6" fillId="11" borderId="73" xfId="0" applyNumberFormat="1" applyFont="1" applyFill="1" applyBorder="1" applyAlignment="1" applyProtection="1">
      <alignment horizontal="left"/>
      <protection locked="0"/>
    </xf>
    <xf numFmtId="6" fontId="6" fillId="11" borderId="106" xfId="3" applyFont="1" applyFill="1" applyBorder="1" applyAlignment="1" applyProtection="1">
      <alignment horizontal="right"/>
      <protection locked="0"/>
    </xf>
    <xf numFmtId="6" fontId="37" fillId="11" borderId="49" xfId="3" applyFont="1" applyFill="1" applyBorder="1" applyAlignment="1" applyProtection="1">
      <alignment horizontal="right"/>
      <protection locked="0"/>
    </xf>
    <xf numFmtId="179" fontId="37" fillId="11" borderId="87" xfId="0" applyNumberFormat="1" applyFont="1" applyFill="1" applyBorder="1" applyAlignment="1" applyProtection="1">
      <alignment horizontal="left"/>
      <protection locked="0"/>
    </xf>
    <xf numFmtId="56" fontId="37" fillId="11" borderId="88" xfId="0" applyNumberFormat="1" applyFont="1" applyFill="1" applyBorder="1" applyAlignment="1" applyProtection="1">
      <alignment horizontal="right"/>
      <protection locked="0"/>
    </xf>
    <xf numFmtId="6" fontId="15" fillId="11" borderId="49" xfId="3" applyFont="1" applyFill="1" applyBorder="1" applyAlignment="1" applyProtection="1">
      <alignment horizontal="right" wrapText="1"/>
      <protection locked="0"/>
    </xf>
    <xf numFmtId="38" fontId="6" fillId="11" borderId="87" xfId="2" applyFont="1" applyFill="1" applyBorder="1" applyAlignment="1" applyProtection="1">
      <alignment horizontal="left"/>
      <protection locked="0"/>
    </xf>
    <xf numFmtId="179" fontId="15" fillId="11" borderId="88" xfId="2" applyNumberFormat="1" applyFont="1" applyFill="1" applyBorder="1" applyAlignment="1" applyProtection="1">
      <alignment horizontal="right"/>
      <protection locked="0"/>
    </xf>
    <xf numFmtId="6" fontId="31" fillId="11" borderId="49" xfId="3" applyFont="1" applyFill="1" applyBorder="1" applyAlignment="1" applyProtection="1">
      <alignment horizontal="right"/>
      <protection locked="0"/>
    </xf>
    <xf numFmtId="179" fontId="31" fillId="11" borderId="88" xfId="2" applyNumberFormat="1" applyFont="1" applyFill="1" applyBorder="1" applyAlignment="1" applyProtection="1">
      <alignment horizontal="right"/>
      <protection locked="0"/>
    </xf>
    <xf numFmtId="6" fontId="53" fillId="11" borderId="53" xfId="3" applyFont="1" applyFill="1" applyBorder="1" applyAlignment="1" applyProtection="1">
      <alignment horizontal="right"/>
      <protection locked="0"/>
    </xf>
    <xf numFmtId="6" fontId="15" fillId="11" borderId="73" xfId="3" applyFont="1" applyFill="1" applyBorder="1" applyAlignment="1" applyProtection="1">
      <alignment horizontal="left"/>
      <protection locked="0"/>
    </xf>
    <xf numFmtId="56" fontId="37" fillId="11" borderId="86" xfId="0" applyNumberFormat="1" applyFont="1" applyFill="1" applyBorder="1" applyAlignment="1" applyProtection="1">
      <alignment horizontal="right"/>
      <protection locked="0"/>
    </xf>
    <xf numFmtId="6" fontId="15" fillId="11" borderId="53" xfId="3" applyFont="1" applyFill="1" applyBorder="1" applyAlignment="1" applyProtection="1">
      <alignment horizontal="right" wrapText="1"/>
      <protection locked="0"/>
    </xf>
    <xf numFmtId="38" fontId="6" fillId="11" borderId="73" xfId="2" applyFont="1" applyFill="1" applyBorder="1" applyAlignment="1" applyProtection="1">
      <alignment horizontal="left"/>
      <protection locked="0"/>
    </xf>
    <xf numFmtId="179" fontId="15" fillId="11" borderId="86" xfId="2" applyNumberFormat="1" applyFont="1" applyFill="1" applyBorder="1" applyAlignment="1" applyProtection="1">
      <alignment horizontal="right"/>
      <protection locked="0"/>
    </xf>
    <xf numFmtId="6" fontId="31" fillId="11" borderId="53" xfId="3" applyFont="1" applyFill="1" applyBorder="1" applyAlignment="1" applyProtection="1">
      <alignment horizontal="right" wrapText="1"/>
      <protection locked="0"/>
    </xf>
    <xf numFmtId="179" fontId="31" fillId="11" borderId="86" xfId="2" applyNumberFormat="1" applyFont="1" applyFill="1" applyBorder="1" applyAlignment="1" applyProtection="1">
      <alignment horizontal="right"/>
      <protection locked="0"/>
    </xf>
    <xf numFmtId="0" fontId="22" fillId="11" borderId="91" xfId="0" applyFont="1" applyFill="1" applyBorder="1" applyAlignment="1" applyProtection="1">
      <protection locked="0"/>
    </xf>
    <xf numFmtId="56" fontId="37" fillId="11" borderId="92" xfId="0" applyNumberFormat="1" applyFont="1" applyFill="1" applyBorder="1" applyAlignment="1" applyProtection="1">
      <alignment horizontal="right"/>
      <protection locked="0"/>
    </xf>
    <xf numFmtId="6" fontId="15" fillId="11" borderId="93" xfId="3" applyFont="1" applyFill="1" applyBorder="1" applyAlignment="1" applyProtection="1">
      <alignment horizontal="right" wrapText="1"/>
      <protection locked="0"/>
    </xf>
    <xf numFmtId="38" fontId="6" fillId="11" borderId="91" xfId="2" applyFont="1" applyFill="1" applyBorder="1" applyAlignment="1" applyProtection="1">
      <alignment horizontal="left"/>
      <protection locked="0"/>
    </xf>
    <xf numFmtId="6" fontId="31" fillId="11" borderId="56" xfId="3" applyFont="1" applyFill="1" applyBorder="1" applyAlignment="1" applyProtection="1">
      <alignment horizontal="right"/>
      <protection locked="0"/>
    </xf>
    <xf numFmtId="179" fontId="31" fillId="11" borderId="92" xfId="2" applyNumberFormat="1" applyFont="1" applyFill="1" applyBorder="1" applyAlignment="1" applyProtection="1">
      <alignment horizontal="right"/>
      <protection locked="0"/>
    </xf>
    <xf numFmtId="0" fontId="22" fillId="11" borderId="90" xfId="0" applyFont="1" applyFill="1" applyBorder="1" applyAlignment="1" applyProtection="1">
      <protection locked="0"/>
    </xf>
    <xf numFmtId="179" fontId="24" fillId="11" borderId="87" xfId="0" applyNumberFormat="1" applyFont="1" applyFill="1" applyBorder="1" applyAlignment="1" applyProtection="1">
      <alignment horizontal="left"/>
      <protection locked="0"/>
    </xf>
    <xf numFmtId="179" fontId="15" fillId="11" borderId="94" xfId="2" applyNumberFormat="1" applyFont="1" applyFill="1" applyBorder="1" applyAlignment="1" applyProtection="1">
      <alignment horizontal="right"/>
      <protection locked="0"/>
    </xf>
    <xf numFmtId="0" fontId="22" fillId="11" borderId="89" xfId="0" applyFont="1" applyFill="1" applyBorder="1" applyAlignment="1" applyProtection="1">
      <protection locked="0"/>
    </xf>
    <xf numFmtId="179" fontId="24" fillId="11" borderId="73" xfId="0" applyNumberFormat="1" applyFont="1" applyFill="1" applyBorder="1" applyAlignment="1" applyProtection="1">
      <alignment horizontal="left"/>
      <protection locked="0"/>
    </xf>
    <xf numFmtId="6" fontId="37" fillId="11" borderId="93" xfId="3" applyFont="1" applyFill="1" applyBorder="1" applyAlignment="1" applyProtection="1">
      <alignment horizontal="right"/>
      <protection locked="0"/>
    </xf>
    <xf numFmtId="56" fontId="37" fillId="11" borderId="94" xfId="0" applyNumberFormat="1" applyFont="1" applyFill="1" applyBorder="1" applyAlignment="1" applyProtection="1">
      <alignment horizontal="right"/>
      <protection locked="0"/>
    </xf>
    <xf numFmtId="38" fontId="24" fillId="11" borderId="87" xfId="2" applyFont="1" applyFill="1" applyBorder="1" applyAlignment="1" applyProtection="1">
      <alignment horizontal="left"/>
      <protection locked="0"/>
    </xf>
    <xf numFmtId="6" fontId="53" fillId="11" borderId="95" xfId="3" applyFont="1" applyFill="1" applyBorder="1" applyAlignment="1" applyProtection="1">
      <alignment horizontal="right"/>
      <protection locked="0"/>
    </xf>
    <xf numFmtId="179" fontId="24" fillId="11" borderId="89" xfId="0" applyNumberFormat="1" applyFont="1" applyFill="1" applyBorder="1" applyAlignment="1" applyProtection="1">
      <alignment horizontal="left"/>
      <protection locked="0"/>
    </xf>
    <xf numFmtId="56" fontId="37" fillId="11" borderId="96" xfId="0" applyNumberFormat="1" applyFont="1" applyFill="1" applyBorder="1" applyAlignment="1" applyProtection="1">
      <alignment horizontal="right"/>
      <protection locked="0"/>
    </xf>
    <xf numFmtId="38" fontId="6" fillId="11" borderId="68" xfId="2" applyFont="1" applyFill="1" applyBorder="1" applyAlignment="1" applyProtection="1">
      <alignment horizontal="left"/>
      <protection locked="0"/>
    </xf>
    <xf numFmtId="6" fontId="31" fillId="11" borderId="93" xfId="3" applyFont="1" applyFill="1" applyBorder="1" applyAlignment="1" applyProtection="1">
      <alignment horizontal="right"/>
      <protection locked="0"/>
    </xf>
    <xf numFmtId="179" fontId="31" fillId="11" borderId="94" xfId="2" applyNumberFormat="1" applyFont="1" applyFill="1" applyBorder="1" applyAlignment="1" applyProtection="1">
      <alignment horizontal="right"/>
      <protection locked="0"/>
    </xf>
    <xf numFmtId="0" fontId="22" fillId="11" borderId="107" xfId="0" applyFont="1" applyFill="1" applyBorder="1" applyAlignment="1" applyProtection="1">
      <protection locked="0"/>
    </xf>
    <xf numFmtId="0" fontId="23" fillId="11" borderId="18" xfId="0" applyFont="1" applyFill="1" applyBorder="1" applyProtection="1">
      <alignment vertical="center"/>
      <protection locked="0"/>
    </xf>
    <xf numFmtId="0" fontId="23" fillId="11" borderId="23" xfId="0" applyFont="1" applyFill="1" applyBorder="1" applyProtection="1">
      <alignment vertical="center"/>
      <protection locked="0"/>
    </xf>
    <xf numFmtId="6" fontId="4" fillId="11" borderId="24" xfId="3" applyFont="1" applyFill="1" applyBorder="1" applyAlignment="1" applyProtection="1">
      <protection locked="0"/>
    </xf>
    <xf numFmtId="0" fontId="23" fillId="11" borderId="19" xfId="0" applyFont="1" applyFill="1" applyBorder="1" applyProtection="1">
      <alignment vertical="center"/>
      <protection locked="0"/>
    </xf>
    <xf numFmtId="0" fontId="23" fillId="11" borderId="25" xfId="0" applyFont="1" applyFill="1" applyBorder="1" applyProtection="1">
      <alignment vertical="center"/>
      <protection locked="0"/>
    </xf>
    <xf numFmtId="0" fontId="23" fillId="11" borderId="26" xfId="0" applyFont="1" applyFill="1" applyBorder="1" applyProtection="1">
      <alignment vertical="center"/>
      <protection locked="0"/>
    </xf>
    <xf numFmtId="0" fontId="23" fillId="11" borderId="27" xfId="0" applyFont="1" applyFill="1" applyBorder="1" applyProtection="1">
      <alignment vertical="center"/>
      <protection locked="0"/>
    </xf>
    <xf numFmtId="0" fontId="23" fillId="11" borderId="21" xfId="0" applyFont="1" applyFill="1" applyBorder="1" applyProtection="1">
      <alignment vertical="center"/>
      <protection locked="0"/>
    </xf>
    <xf numFmtId="0" fontId="23" fillId="11" borderId="22" xfId="0" applyFont="1" applyFill="1" applyBorder="1" applyProtection="1">
      <alignment vertical="center"/>
      <protection locked="0"/>
    </xf>
    <xf numFmtId="0" fontId="22" fillId="2" borderId="107" xfId="0" applyFont="1" applyFill="1" applyBorder="1" applyAlignment="1" applyProtection="1">
      <protection locked="0"/>
    </xf>
    <xf numFmtId="6" fontId="4" fillId="3" borderId="12" xfId="3" applyFont="1" applyFill="1" applyBorder="1" applyAlignment="1" applyProtection="1">
      <protection locked="0"/>
    </xf>
    <xf numFmtId="6" fontId="4" fillId="5" borderId="13" xfId="3" applyFont="1" applyFill="1" applyBorder="1" applyAlignment="1" applyProtection="1">
      <protection locked="0"/>
    </xf>
    <xf numFmtId="0" fontId="22" fillId="7" borderId="107" xfId="0" applyFont="1" applyFill="1" applyBorder="1" applyAlignment="1" applyProtection="1">
      <protection locked="0"/>
    </xf>
    <xf numFmtId="0" fontId="22" fillId="8" borderId="107" xfId="0" applyFont="1" applyFill="1" applyBorder="1" applyAlignment="1" applyProtection="1">
      <protection locked="0"/>
    </xf>
    <xf numFmtId="0" fontId="22" fillId="9" borderId="107" xfId="0" applyFont="1" applyFill="1" applyBorder="1" applyAlignment="1" applyProtection="1">
      <protection locked="0"/>
    </xf>
    <xf numFmtId="0" fontId="22" fillId="10" borderId="107" xfId="0" applyFont="1" applyFill="1" applyBorder="1" applyAlignment="1" applyProtection="1">
      <protection locked="0"/>
    </xf>
    <xf numFmtId="0" fontId="23" fillId="3" borderId="18" xfId="0" applyFont="1" applyFill="1" applyBorder="1" applyAlignment="1" applyProtection="1">
      <protection locked="0"/>
    </xf>
    <xf numFmtId="0" fontId="23" fillId="3" borderId="19" xfId="0" applyFont="1" applyFill="1" applyBorder="1" applyAlignment="1" applyProtection="1">
      <protection locked="0"/>
    </xf>
    <xf numFmtId="0" fontId="23" fillId="3" borderId="26" xfId="0" applyFont="1" applyFill="1" applyBorder="1" applyAlignment="1" applyProtection="1">
      <protection locked="0"/>
    </xf>
    <xf numFmtId="56" fontId="23" fillId="3" borderId="18" xfId="0" applyNumberFormat="1" applyFont="1" applyFill="1" applyBorder="1" applyAlignment="1" applyProtection="1">
      <protection locked="0"/>
    </xf>
    <xf numFmtId="6" fontId="23" fillId="0" borderId="24" xfId="3" applyFont="1" applyBorder="1" applyAlignment="1" applyProtection="1"/>
    <xf numFmtId="179" fontId="15" fillId="3" borderId="87" xfId="0" applyNumberFormat="1" applyFont="1" applyFill="1" applyBorder="1" applyAlignment="1" applyProtection="1">
      <alignment horizontal="left"/>
      <protection locked="0"/>
    </xf>
    <xf numFmtId="0" fontId="47" fillId="3" borderId="91" xfId="0" applyFont="1" applyFill="1" applyBorder="1" applyAlignment="1" applyProtection="1">
      <protection locked="0"/>
    </xf>
    <xf numFmtId="0" fontId="47" fillId="3" borderId="87" xfId="0" applyFont="1" applyFill="1" applyBorder="1" applyAlignment="1" applyProtection="1">
      <protection locked="0"/>
    </xf>
    <xf numFmtId="0" fontId="47" fillId="0" borderId="0" xfId="0" applyFont="1" applyBorder="1" applyAlignment="1" applyProtection="1">
      <alignment horizontal="center" vertical="center"/>
      <protection locked="0"/>
    </xf>
    <xf numFmtId="0" fontId="47" fillId="3" borderId="107" xfId="0" applyFont="1" applyFill="1" applyBorder="1" applyAlignment="1" applyProtection="1">
      <protection locked="0"/>
    </xf>
    <xf numFmtId="179" fontId="31" fillId="3" borderId="87" xfId="0" applyNumberFormat="1" applyFont="1" applyFill="1" applyBorder="1" applyAlignment="1" applyProtection="1">
      <alignment horizontal="left"/>
      <protection locked="0"/>
    </xf>
    <xf numFmtId="179" fontId="31" fillId="3" borderId="73" xfId="0" applyNumberFormat="1" applyFont="1" applyFill="1" applyBorder="1" applyAlignment="1" applyProtection="1">
      <alignment horizontal="left"/>
      <protection locked="0"/>
    </xf>
    <xf numFmtId="6" fontId="6" fillId="3" borderId="104" xfId="3" applyFont="1" applyFill="1" applyBorder="1" applyAlignment="1" applyProtection="1">
      <alignment horizontal="right" vertical="center"/>
      <protection locked="0"/>
    </xf>
    <xf numFmtId="6" fontId="6" fillId="3" borderId="105" xfId="3" applyFont="1" applyFill="1" applyBorder="1" applyAlignment="1" applyProtection="1">
      <alignment horizontal="right" vertical="center"/>
      <protection locked="0"/>
    </xf>
    <xf numFmtId="6" fontId="6" fillId="3" borderId="106" xfId="3" applyFont="1" applyFill="1" applyBorder="1" applyAlignment="1" applyProtection="1">
      <alignment horizontal="right" vertical="center"/>
      <protection locked="0"/>
    </xf>
    <xf numFmtId="181" fontId="6" fillId="0" borderId="67" xfId="0" applyNumberFormat="1" applyFont="1" applyBorder="1" applyAlignment="1" applyProtection="1">
      <alignment horizontal="center" vertical="center"/>
      <protection locked="0"/>
    </xf>
    <xf numFmtId="181" fontId="6" fillId="0" borderId="68" xfId="0" applyNumberFormat="1" applyFont="1" applyBorder="1" applyAlignment="1" applyProtection="1">
      <alignment horizontal="center" vertical="center"/>
      <protection locked="0"/>
    </xf>
    <xf numFmtId="181" fontId="42" fillId="0" borderId="67" xfId="0" applyNumberFormat="1" applyFont="1" applyBorder="1" applyAlignment="1" applyProtection="1">
      <alignment horizontal="center" vertical="center"/>
      <protection locked="0"/>
    </xf>
    <xf numFmtId="181" fontId="42" fillId="0" borderId="68" xfId="0" applyNumberFormat="1" applyFont="1" applyBorder="1" applyAlignment="1" applyProtection="1">
      <alignment horizontal="center" vertical="center"/>
      <protection locked="0"/>
    </xf>
    <xf numFmtId="181" fontId="31" fillId="0" borderId="67" xfId="0" applyNumberFormat="1" applyFont="1" applyBorder="1" applyAlignment="1" applyProtection="1">
      <alignment horizontal="center" vertical="center"/>
      <protection locked="0"/>
    </xf>
    <xf numFmtId="181" fontId="31" fillId="0" borderId="68" xfId="0" applyNumberFormat="1" applyFont="1" applyBorder="1" applyAlignment="1" applyProtection="1">
      <alignment horizontal="center" vertical="center"/>
      <protection locked="0"/>
    </xf>
    <xf numFmtId="181" fontId="6" fillId="0" borderId="87" xfId="0" applyNumberFormat="1" applyFont="1" applyBorder="1" applyAlignment="1" applyProtection="1">
      <alignment horizontal="center" vertical="center"/>
      <protection locked="0"/>
    </xf>
    <xf numFmtId="181" fontId="6" fillId="0" borderId="72" xfId="0" applyNumberFormat="1" applyFont="1" applyBorder="1" applyAlignment="1" applyProtection="1">
      <alignment horizontal="center" vertical="center"/>
      <protection locked="0"/>
    </xf>
    <xf numFmtId="181" fontId="6" fillId="0" borderId="73" xfId="0" applyNumberFormat="1" applyFont="1" applyBorder="1" applyAlignment="1" applyProtection="1">
      <alignment horizontal="center" vertical="center"/>
      <protection locked="0"/>
    </xf>
    <xf numFmtId="6" fontId="4" fillId="2" borderId="12" xfId="3" applyFont="1" applyFill="1" applyBorder="1" applyAlignment="1" applyProtection="1">
      <protection locked="0"/>
    </xf>
    <xf numFmtId="6" fontId="4" fillId="2" borderId="13" xfId="3" applyFont="1" applyFill="1" applyBorder="1" applyAlignment="1" applyProtection="1">
      <protection locked="0"/>
    </xf>
    <xf numFmtId="6" fontId="44" fillId="0" borderId="4" xfId="3" applyFont="1" applyFill="1" applyBorder="1" applyAlignment="1" applyProtection="1">
      <alignment horizontal="right" vertical="center"/>
    </xf>
    <xf numFmtId="55" fontId="25" fillId="0" borderId="0" xfId="0" applyNumberFormat="1" applyFont="1" applyAlignment="1" applyProtection="1">
      <alignment horizontal="center" vertical="center"/>
      <protection locked="0"/>
    </xf>
    <xf numFmtId="0" fontId="29" fillId="0" borderId="18" xfId="0" applyFont="1" applyBorder="1" applyAlignment="1" applyProtection="1">
      <alignment horizontal="center" vertical="center"/>
      <protection locked="0"/>
    </xf>
    <xf numFmtId="0" fontId="39" fillId="2" borderId="21" xfId="0" applyFont="1" applyFill="1" applyBorder="1" applyAlignment="1" applyProtection="1">
      <protection locked="0"/>
    </xf>
    <xf numFmtId="0" fontId="39" fillId="2" borderId="28" xfId="0" applyFont="1" applyFill="1" applyBorder="1" applyAlignment="1" applyProtection="1">
      <protection locked="0"/>
    </xf>
    <xf numFmtId="0" fontId="39" fillId="2" borderId="18" xfId="0" applyFont="1" applyFill="1" applyBorder="1" applyAlignment="1" applyProtection="1">
      <protection locked="0"/>
    </xf>
    <xf numFmtId="0" fontId="39" fillId="2" borderId="23" xfId="0" applyFont="1" applyFill="1" applyBorder="1" applyAlignment="1" applyProtection="1">
      <protection locked="0"/>
    </xf>
    <xf numFmtId="0" fontId="39" fillId="2" borderId="26" xfId="0" applyFont="1" applyFill="1" applyBorder="1" applyAlignment="1" applyProtection="1">
      <protection locked="0"/>
    </xf>
    <xf numFmtId="0" fontId="39" fillId="2" borderId="27" xfId="0" applyFont="1" applyFill="1" applyBorder="1" applyAlignment="1" applyProtection="1">
      <protection locked="0"/>
    </xf>
    <xf numFmtId="0" fontId="47" fillId="0" borderId="0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6" fontId="3" fillId="0" borderId="11" xfId="0" applyNumberFormat="1" applyFont="1" applyBorder="1" applyAlignment="1" applyProtection="1">
      <alignment horizontal="center" vertical="center" wrapText="1"/>
      <protection locked="0"/>
    </xf>
    <xf numFmtId="38" fontId="3" fillId="0" borderId="11" xfId="2" applyFont="1" applyBorder="1" applyAlignment="1" applyProtection="1">
      <alignment horizontal="center" vertical="center"/>
      <protection locked="0"/>
    </xf>
    <xf numFmtId="0" fontId="29" fillId="0" borderId="18" xfId="0" applyFont="1" applyBorder="1" applyAlignment="1" applyProtection="1">
      <alignment horizontal="center" vertical="center"/>
      <protection locked="0"/>
    </xf>
    <xf numFmtId="179" fontId="6" fillId="3" borderId="68" xfId="0" applyNumberFormat="1" applyFont="1" applyFill="1" applyBorder="1" applyAlignment="1" applyProtection="1">
      <alignment horizontal="left" vertical="center" wrapText="1"/>
      <protection locked="0"/>
    </xf>
    <xf numFmtId="179" fontId="6" fillId="3" borderId="87" xfId="0" applyNumberFormat="1" applyFont="1" applyFill="1" applyBorder="1" applyAlignment="1" applyProtection="1">
      <alignment horizontal="left" vertical="center" wrapText="1"/>
      <protection locked="0"/>
    </xf>
    <xf numFmtId="0" fontId="6" fillId="3" borderId="87" xfId="0" applyFont="1" applyFill="1" applyBorder="1" applyAlignment="1" applyProtection="1">
      <alignment vertical="center" wrapText="1"/>
      <protection locked="0"/>
    </xf>
    <xf numFmtId="0" fontId="6" fillId="3" borderId="87" xfId="0" applyNumberFormat="1" applyFont="1" applyFill="1" applyBorder="1" applyAlignment="1" applyProtection="1">
      <alignment horizontal="left" vertical="center" wrapText="1"/>
      <protection locked="0"/>
    </xf>
    <xf numFmtId="6" fontId="6" fillId="3" borderId="87" xfId="3" applyFont="1" applyFill="1" applyBorder="1" applyAlignment="1" applyProtection="1">
      <alignment horizontal="left" vertical="center" wrapText="1"/>
      <protection locked="0"/>
    </xf>
    <xf numFmtId="179" fontId="6" fillId="3" borderId="73" xfId="0" applyNumberFormat="1" applyFont="1" applyFill="1" applyBorder="1" applyAlignment="1" applyProtection="1">
      <alignment horizontal="left" vertical="center" wrapText="1"/>
      <protection locked="0"/>
    </xf>
    <xf numFmtId="179" fontId="15" fillId="0" borderId="119" xfId="0" applyNumberFormat="1" applyFont="1" applyBorder="1" applyAlignment="1" applyProtection="1">
      <alignment horizontal="center" vertical="center"/>
      <protection locked="0"/>
    </xf>
    <xf numFmtId="6" fontId="47" fillId="0" borderId="120" xfId="0" applyNumberFormat="1" applyFont="1" applyBorder="1" applyAlignment="1"/>
    <xf numFmtId="179" fontId="6" fillId="0" borderId="68" xfId="0" applyNumberFormat="1" applyFont="1" applyFill="1" applyBorder="1" applyAlignment="1" applyProtection="1">
      <alignment horizontal="left" vertical="center" wrapText="1"/>
      <protection locked="0"/>
    </xf>
    <xf numFmtId="6" fontId="6" fillId="0" borderId="104" xfId="3" applyFont="1" applyFill="1" applyBorder="1" applyAlignment="1" applyProtection="1">
      <alignment horizontal="right" vertical="center"/>
      <protection locked="0"/>
    </xf>
    <xf numFmtId="179" fontId="6" fillId="0" borderId="87" xfId="0" applyNumberFormat="1" applyFont="1" applyFill="1" applyBorder="1" applyAlignment="1" applyProtection="1">
      <alignment horizontal="left" vertical="center" wrapText="1"/>
      <protection locked="0"/>
    </xf>
    <xf numFmtId="6" fontId="6" fillId="0" borderId="105" xfId="3" applyFont="1" applyFill="1" applyBorder="1" applyAlignment="1" applyProtection="1">
      <alignment horizontal="right" vertical="center"/>
      <protection locked="0"/>
    </xf>
    <xf numFmtId="0" fontId="6" fillId="0" borderId="87" xfId="0" applyFont="1" applyFill="1" applyBorder="1" applyAlignment="1" applyProtection="1">
      <alignment vertical="center" wrapText="1"/>
      <protection locked="0"/>
    </xf>
    <xf numFmtId="0" fontId="6" fillId="0" borderId="87" xfId="0" applyNumberFormat="1" applyFont="1" applyFill="1" applyBorder="1" applyAlignment="1" applyProtection="1">
      <alignment horizontal="left" vertical="center" wrapText="1"/>
      <protection locked="0"/>
    </xf>
    <xf numFmtId="6" fontId="6" fillId="0" borderId="87" xfId="3" applyFont="1" applyFill="1" applyBorder="1" applyAlignment="1" applyProtection="1">
      <alignment horizontal="left" vertical="center" wrapText="1"/>
      <protection locked="0"/>
    </xf>
    <xf numFmtId="179" fontId="6" fillId="0" borderId="73" xfId="0" applyNumberFormat="1" applyFont="1" applyFill="1" applyBorder="1" applyAlignment="1" applyProtection="1">
      <alignment horizontal="left" vertical="center" wrapText="1"/>
      <protection locked="0"/>
    </xf>
    <xf numFmtId="6" fontId="6" fillId="0" borderId="106" xfId="3" applyFont="1" applyFill="1" applyBorder="1" applyAlignment="1" applyProtection="1">
      <alignment horizontal="right"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29" fillId="0" borderId="18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3" borderId="15" xfId="0" applyFont="1" applyFill="1" applyBorder="1" applyProtection="1">
      <alignment vertical="center"/>
      <protection locked="0"/>
    </xf>
    <xf numFmtId="6" fontId="4" fillId="3" borderId="15" xfId="3" applyFont="1" applyFill="1" applyBorder="1" applyProtection="1">
      <alignment vertical="center"/>
      <protection locked="0"/>
    </xf>
    <xf numFmtId="179" fontId="4" fillId="3" borderId="15" xfId="3" applyNumberFormat="1" applyFont="1" applyFill="1" applyBorder="1" applyProtection="1">
      <alignment vertical="center"/>
      <protection locked="0"/>
    </xf>
    <xf numFmtId="0" fontId="4" fillId="3" borderId="16" xfId="0" applyFont="1" applyFill="1" applyBorder="1" applyProtection="1">
      <alignment vertical="center"/>
      <protection locked="0"/>
    </xf>
    <xf numFmtId="6" fontId="4" fillId="3" borderId="16" xfId="3" applyFont="1" applyFill="1" applyBorder="1" applyProtection="1">
      <alignment vertical="center"/>
      <protection locked="0"/>
    </xf>
    <xf numFmtId="179" fontId="4" fillId="3" borderId="16" xfId="3" applyNumberFormat="1" applyFont="1" applyFill="1" applyBorder="1" applyProtection="1">
      <alignment vertical="center"/>
      <protection locked="0"/>
    </xf>
    <xf numFmtId="179" fontId="4" fillId="3" borderId="16" xfId="0" applyNumberFormat="1" applyFont="1" applyFill="1" applyBorder="1" applyProtection="1">
      <alignment vertical="center"/>
      <protection locked="0"/>
    </xf>
    <xf numFmtId="0" fontId="4" fillId="3" borderId="17" xfId="0" applyFont="1" applyFill="1" applyBorder="1" applyProtection="1">
      <alignment vertical="center"/>
      <protection locked="0"/>
    </xf>
    <xf numFmtId="6" fontId="4" fillId="3" borderId="17" xfId="3" applyFont="1" applyFill="1" applyBorder="1" applyProtection="1">
      <alignment vertical="center"/>
      <protection locked="0"/>
    </xf>
    <xf numFmtId="179" fontId="4" fillId="3" borderId="17" xfId="3" applyNumberFormat="1" applyFont="1" applyFill="1" applyBorder="1" applyProtection="1">
      <alignment vertical="center"/>
      <protection locked="0"/>
    </xf>
    <xf numFmtId="0" fontId="4" fillId="0" borderId="15" xfId="0" applyFont="1" applyFill="1" applyBorder="1" applyProtection="1">
      <alignment vertical="center"/>
      <protection locked="0"/>
    </xf>
    <xf numFmtId="6" fontId="4" fillId="0" borderId="15" xfId="3" applyFont="1" applyFill="1" applyBorder="1" applyProtection="1">
      <alignment vertical="center"/>
      <protection locked="0"/>
    </xf>
    <xf numFmtId="179" fontId="4" fillId="0" borderId="15" xfId="3" applyNumberFormat="1" applyFont="1" applyFill="1" applyBorder="1" applyProtection="1">
      <alignment vertical="center"/>
      <protection locked="0"/>
    </xf>
    <xf numFmtId="0" fontId="4" fillId="0" borderId="16" xfId="0" applyFont="1" applyFill="1" applyBorder="1" applyProtection="1">
      <alignment vertical="center"/>
      <protection locked="0"/>
    </xf>
    <xf numFmtId="6" fontId="4" fillId="0" borderId="16" xfId="3" applyFont="1" applyFill="1" applyBorder="1" applyProtection="1">
      <alignment vertical="center"/>
      <protection locked="0"/>
    </xf>
    <xf numFmtId="179" fontId="4" fillId="0" borderId="16" xfId="3" applyNumberFormat="1" applyFont="1" applyFill="1" applyBorder="1" applyProtection="1">
      <alignment vertical="center"/>
      <protection locked="0"/>
    </xf>
    <xf numFmtId="179" fontId="4" fillId="0" borderId="16" xfId="0" applyNumberFormat="1" applyFont="1" applyFill="1" applyBorder="1" applyProtection="1">
      <alignment vertical="center"/>
      <protection locked="0"/>
    </xf>
    <xf numFmtId="0" fontId="4" fillId="0" borderId="17" xfId="0" applyFont="1" applyFill="1" applyBorder="1" applyProtection="1">
      <alignment vertical="center"/>
      <protection locked="0"/>
    </xf>
    <xf numFmtId="6" fontId="4" fillId="0" borderId="17" xfId="3" applyFont="1" applyFill="1" applyBorder="1" applyProtection="1">
      <alignment vertical="center"/>
      <protection locked="0"/>
    </xf>
    <xf numFmtId="179" fontId="4" fillId="0" borderId="17" xfId="3" applyNumberFormat="1" applyFont="1" applyFill="1" applyBorder="1" applyProtection="1">
      <alignment vertical="center"/>
      <protection locked="0"/>
    </xf>
    <xf numFmtId="0" fontId="4" fillId="5" borderId="15" xfId="0" applyFont="1" applyFill="1" applyBorder="1" applyProtection="1">
      <alignment vertical="center"/>
      <protection locked="0"/>
    </xf>
    <xf numFmtId="6" fontId="4" fillId="5" borderId="15" xfId="3" applyFont="1" applyFill="1" applyBorder="1" applyProtection="1">
      <alignment vertical="center"/>
      <protection locked="0"/>
    </xf>
    <xf numFmtId="179" fontId="4" fillId="5" borderId="15" xfId="3" applyNumberFormat="1" applyFont="1" applyFill="1" applyBorder="1" applyProtection="1">
      <alignment vertical="center"/>
      <protection locked="0"/>
    </xf>
    <xf numFmtId="0" fontId="4" fillId="5" borderId="16" xfId="0" applyFont="1" applyFill="1" applyBorder="1" applyProtection="1">
      <alignment vertical="center"/>
      <protection locked="0"/>
    </xf>
    <xf numFmtId="6" fontId="4" fillId="5" borderId="16" xfId="3" applyFont="1" applyFill="1" applyBorder="1" applyProtection="1">
      <alignment vertical="center"/>
      <protection locked="0"/>
    </xf>
    <xf numFmtId="179" fontId="4" fillId="5" borderId="16" xfId="3" applyNumberFormat="1" applyFont="1" applyFill="1" applyBorder="1" applyProtection="1">
      <alignment vertical="center"/>
      <protection locked="0"/>
    </xf>
    <xf numFmtId="179" fontId="4" fillId="5" borderId="16" xfId="0" applyNumberFormat="1" applyFont="1" applyFill="1" applyBorder="1" applyProtection="1">
      <alignment vertical="center"/>
      <protection locked="0"/>
    </xf>
    <xf numFmtId="0" fontId="4" fillId="5" borderId="17" xfId="0" applyFont="1" applyFill="1" applyBorder="1" applyProtection="1">
      <alignment vertical="center"/>
      <protection locked="0"/>
    </xf>
    <xf numFmtId="6" fontId="4" fillId="5" borderId="17" xfId="3" applyFont="1" applyFill="1" applyBorder="1" applyProtection="1">
      <alignment vertical="center"/>
      <protection locked="0"/>
    </xf>
    <xf numFmtId="179" fontId="4" fillId="5" borderId="17" xfId="3" applyNumberFormat="1" applyFont="1" applyFill="1" applyBorder="1" applyProtection="1">
      <alignment vertical="center"/>
      <protection locked="0"/>
    </xf>
    <xf numFmtId="0" fontId="4" fillId="6" borderId="15" xfId="0" applyFont="1" applyFill="1" applyBorder="1" applyProtection="1">
      <alignment vertical="center"/>
      <protection locked="0"/>
    </xf>
    <xf numFmtId="6" fontId="4" fillId="6" borderId="15" xfId="3" applyFont="1" applyFill="1" applyBorder="1" applyProtection="1">
      <alignment vertical="center"/>
      <protection locked="0"/>
    </xf>
    <xf numFmtId="179" fontId="4" fillId="6" borderId="15" xfId="3" applyNumberFormat="1" applyFont="1" applyFill="1" applyBorder="1" applyProtection="1">
      <alignment vertical="center"/>
      <protection locked="0"/>
    </xf>
    <xf numFmtId="0" fontId="4" fillId="6" borderId="16" xfId="0" applyFont="1" applyFill="1" applyBorder="1" applyProtection="1">
      <alignment vertical="center"/>
      <protection locked="0"/>
    </xf>
    <xf numFmtId="6" fontId="4" fillId="6" borderId="16" xfId="3" applyFont="1" applyFill="1" applyBorder="1" applyProtection="1">
      <alignment vertical="center"/>
      <protection locked="0"/>
    </xf>
    <xf numFmtId="179" fontId="4" fillId="6" borderId="16" xfId="3" applyNumberFormat="1" applyFont="1" applyFill="1" applyBorder="1" applyProtection="1">
      <alignment vertical="center"/>
      <protection locked="0"/>
    </xf>
    <xf numFmtId="179" fontId="4" fillId="6" borderId="16" xfId="0" applyNumberFormat="1" applyFont="1" applyFill="1" applyBorder="1" applyProtection="1">
      <alignment vertical="center"/>
      <protection locked="0"/>
    </xf>
    <xf numFmtId="0" fontId="4" fillId="6" borderId="17" xfId="0" applyFont="1" applyFill="1" applyBorder="1" applyProtection="1">
      <alignment vertical="center"/>
      <protection locked="0"/>
    </xf>
    <xf numFmtId="6" fontId="4" fillId="6" borderId="17" xfId="3" applyFont="1" applyFill="1" applyBorder="1" applyProtection="1">
      <alignment vertical="center"/>
      <protection locked="0"/>
    </xf>
    <xf numFmtId="179" fontId="4" fillId="6" borderId="17" xfId="3" applyNumberFormat="1" applyFont="1" applyFill="1" applyBorder="1" applyProtection="1">
      <alignment vertical="center"/>
      <protection locked="0"/>
    </xf>
    <xf numFmtId="0" fontId="4" fillId="7" borderId="15" xfId="0" applyFont="1" applyFill="1" applyBorder="1" applyProtection="1">
      <alignment vertical="center"/>
      <protection locked="0"/>
    </xf>
    <xf numFmtId="6" fontId="4" fillId="7" borderId="15" xfId="3" applyFont="1" applyFill="1" applyBorder="1" applyProtection="1">
      <alignment vertical="center"/>
      <protection locked="0"/>
    </xf>
    <xf numFmtId="179" fontId="4" fillId="7" borderId="15" xfId="3" applyNumberFormat="1" applyFont="1" applyFill="1" applyBorder="1" applyProtection="1">
      <alignment vertical="center"/>
      <protection locked="0"/>
    </xf>
    <xf numFmtId="0" fontId="4" fillId="7" borderId="16" xfId="0" applyFont="1" applyFill="1" applyBorder="1" applyProtection="1">
      <alignment vertical="center"/>
      <protection locked="0"/>
    </xf>
    <xf numFmtId="6" fontId="4" fillId="7" borderId="16" xfId="3" applyFont="1" applyFill="1" applyBorder="1" applyProtection="1">
      <alignment vertical="center"/>
      <protection locked="0"/>
    </xf>
    <xf numFmtId="179" fontId="4" fillId="7" borderId="16" xfId="3" applyNumberFormat="1" applyFont="1" applyFill="1" applyBorder="1" applyProtection="1">
      <alignment vertical="center"/>
      <protection locked="0"/>
    </xf>
    <xf numFmtId="179" fontId="4" fillId="7" borderId="16" xfId="0" applyNumberFormat="1" applyFont="1" applyFill="1" applyBorder="1" applyProtection="1">
      <alignment vertical="center"/>
      <protection locked="0"/>
    </xf>
    <xf numFmtId="0" fontId="4" fillId="7" borderId="17" xfId="0" applyFont="1" applyFill="1" applyBorder="1" applyProtection="1">
      <alignment vertical="center"/>
      <protection locked="0"/>
    </xf>
    <xf numFmtId="6" fontId="4" fillId="7" borderId="17" xfId="3" applyFont="1" applyFill="1" applyBorder="1" applyProtection="1">
      <alignment vertical="center"/>
      <protection locked="0"/>
    </xf>
    <xf numFmtId="179" fontId="4" fillId="7" borderId="17" xfId="3" applyNumberFormat="1" applyFont="1" applyFill="1" applyBorder="1" applyProtection="1">
      <alignment vertical="center"/>
      <protection locked="0"/>
    </xf>
    <xf numFmtId="0" fontId="4" fillId="8" borderId="15" xfId="0" applyFont="1" applyFill="1" applyBorder="1" applyProtection="1">
      <alignment vertical="center"/>
      <protection locked="0"/>
    </xf>
    <xf numFmtId="6" fontId="4" fillId="8" borderId="15" xfId="3" applyFont="1" applyFill="1" applyBorder="1" applyProtection="1">
      <alignment vertical="center"/>
      <protection locked="0"/>
    </xf>
    <xf numFmtId="179" fontId="4" fillId="8" borderId="15" xfId="3" applyNumberFormat="1" applyFont="1" applyFill="1" applyBorder="1" applyProtection="1">
      <alignment vertical="center"/>
      <protection locked="0"/>
    </xf>
    <xf numFmtId="0" fontId="4" fillId="8" borderId="16" xfId="0" applyFont="1" applyFill="1" applyBorder="1" applyProtection="1">
      <alignment vertical="center"/>
      <protection locked="0"/>
    </xf>
    <xf numFmtId="6" fontId="4" fillId="8" borderId="16" xfId="3" applyFont="1" applyFill="1" applyBorder="1" applyProtection="1">
      <alignment vertical="center"/>
      <protection locked="0"/>
    </xf>
    <xf numFmtId="179" fontId="4" fillId="8" borderId="16" xfId="3" applyNumberFormat="1" applyFont="1" applyFill="1" applyBorder="1" applyProtection="1">
      <alignment vertical="center"/>
      <protection locked="0"/>
    </xf>
    <xf numFmtId="179" fontId="4" fillId="8" borderId="16" xfId="0" applyNumberFormat="1" applyFont="1" applyFill="1" applyBorder="1" applyProtection="1">
      <alignment vertical="center"/>
      <protection locked="0"/>
    </xf>
    <xf numFmtId="0" fontId="4" fillId="8" borderId="17" xfId="0" applyFont="1" applyFill="1" applyBorder="1" applyProtection="1">
      <alignment vertical="center"/>
      <protection locked="0"/>
    </xf>
    <xf numFmtId="6" fontId="4" fillId="8" borderId="17" xfId="3" applyFont="1" applyFill="1" applyBorder="1" applyProtection="1">
      <alignment vertical="center"/>
      <protection locked="0"/>
    </xf>
    <xf numFmtId="179" fontId="4" fillId="8" borderId="17" xfId="3" applyNumberFormat="1" applyFont="1" applyFill="1" applyBorder="1" applyProtection="1">
      <alignment vertical="center"/>
      <protection locked="0"/>
    </xf>
    <xf numFmtId="0" fontId="4" fillId="9" borderId="15" xfId="0" applyFont="1" applyFill="1" applyBorder="1" applyProtection="1">
      <alignment vertical="center"/>
      <protection locked="0"/>
    </xf>
    <xf numFmtId="6" fontId="4" fillId="9" borderId="15" xfId="3" applyFont="1" applyFill="1" applyBorder="1" applyProtection="1">
      <alignment vertical="center"/>
      <protection locked="0"/>
    </xf>
    <xf numFmtId="179" fontId="4" fillId="9" borderId="15" xfId="3" applyNumberFormat="1" applyFont="1" applyFill="1" applyBorder="1" applyProtection="1">
      <alignment vertical="center"/>
      <protection locked="0"/>
    </xf>
    <xf numFmtId="0" fontId="4" fillId="9" borderId="16" xfId="0" applyFont="1" applyFill="1" applyBorder="1" applyProtection="1">
      <alignment vertical="center"/>
      <protection locked="0"/>
    </xf>
    <xf numFmtId="6" fontId="4" fillId="9" borderId="16" xfId="3" applyFont="1" applyFill="1" applyBorder="1" applyProtection="1">
      <alignment vertical="center"/>
      <protection locked="0"/>
    </xf>
    <xf numFmtId="179" fontId="4" fillId="9" borderId="16" xfId="3" applyNumberFormat="1" applyFont="1" applyFill="1" applyBorder="1" applyProtection="1">
      <alignment vertical="center"/>
      <protection locked="0"/>
    </xf>
    <xf numFmtId="179" fontId="4" fillId="9" borderId="16" xfId="0" applyNumberFormat="1" applyFont="1" applyFill="1" applyBorder="1" applyProtection="1">
      <alignment vertical="center"/>
      <protection locked="0"/>
    </xf>
    <xf numFmtId="0" fontId="4" fillId="9" borderId="17" xfId="0" applyFont="1" applyFill="1" applyBorder="1" applyProtection="1">
      <alignment vertical="center"/>
      <protection locked="0"/>
    </xf>
    <xf numFmtId="6" fontId="4" fillId="9" borderId="17" xfId="3" applyFont="1" applyFill="1" applyBorder="1" applyProtection="1">
      <alignment vertical="center"/>
      <protection locked="0"/>
    </xf>
    <xf numFmtId="179" fontId="4" fillId="9" borderId="17" xfId="3" applyNumberFormat="1" applyFont="1" applyFill="1" applyBorder="1" applyProtection="1">
      <alignment vertical="center"/>
      <protection locked="0"/>
    </xf>
    <xf numFmtId="0" fontId="4" fillId="10" borderId="15" xfId="0" applyFont="1" applyFill="1" applyBorder="1" applyProtection="1">
      <alignment vertical="center"/>
      <protection locked="0"/>
    </xf>
    <xf numFmtId="6" fontId="4" fillId="10" borderId="15" xfId="3" applyFont="1" applyFill="1" applyBorder="1" applyProtection="1">
      <alignment vertical="center"/>
      <protection locked="0"/>
    </xf>
    <xf numFmtId="179" fontId="4" fillId="10" borderId="15" xfId="3" applyNumberFormat="1" applyFont="1" applyFill="1" applyBorder="1" applyProtection="1">
      <alignment vertical="center"/>
      <protection locked="0"/>
    </xf>
    <xf numFmtId="0" fontId="4" fillId="10" borderId="16" xfId="0" applyFont="1" applyFill="1" applyBorder="1" applyProtection="1">
      <alignment vertical="center"/>
      <protection locked="0"/>
    </xf>
    <xf numFmtId="6" fontId="4" fillId="10" borderId="16" xfId="3" applyFont="1" applyFill="1" applyBorder="1" applyProtection="1">
      <alignment vertical="center"/>
      <protection locked="0"/>
    </xf>
    <xf numFmtId="179" fontId="4" fillId="10" borderId="16" xfId="3" applyNumberFormat="1" applyFont="1" applyFill="1" applyBorder="1" applyProtection="1">
      <alignment vertical="center"/>
      <protection locked="0"/>
    </xf>
    <xf numFmtId="179" fontId="4" fillId="10" borderId="16" xfId="0" applyNumberFormat="1" applyFont="1" applyFill="1" applyBorder="1" applyProtection="1">
      <alignment vertical="center"/>
      <protection locked="0"/>
    </xf>
    <xf numFmtId="0" fontId="4" fillId="10" borderId="17" xfId="0" applyFont="1" applyFill="1" applyBorder="1" applyProtection="1">
      <alignment vertical="center"/>
      <protection locked="0"/>
    </xf>
    <xf numFmtId="6" fontId="4" fillId="10" borderId="17" xfId="3" applyFont="1" applyFill="1" applyBorder="1" applyProtection="1">
      <alignment vertical="center"/>
      <protection locked="0"/>
    </xf>
    <xf numFmtId="179" fontId="4" fillId="10" borderId="17" xfId="3" applyNumberFormat="1" applyFont="1" applyFill="1" applyBorder="1" applyProtection="1">
      <alignment vertical="center"/>
      <protection locked="0"/>
    </xf>
    <xf numFmtId="0" fontId="4" fillId="11" borderId="15" xfId="0" applyFont="1" applyFill="1" applyBorder="1" applyProtection="1">
      <alignment vertical="center"/>
      <protection locked="0"/>
    </xf>
    <xf numFmtId="6" fontId="4" fillId="11" borderId="15" xfId="3" applyFont="1" applyFill="1" applyBorder="1" applyProtection="1">
      <alignment vertical="center"/>
      <protection locked="0"/>
    </xf>
    <xf numFmtId="179" fontId="4" fillId="11" borderId="15" xfId="3" applyNumberFormat="1" applyFont="1" applyFill="1" applyBorder="1" applyProtection="1">
      <alignment vertical="center"/>
      <protection locked="0"/>
    </xf>
    <xf numFmtId="0" fontId="4" fillId="11" borderId="16" xfId="0" applyFont="1" applyFill="1" applyBorder="1" applyProtection="1">
      <alignment vertical="center"/>
      <protection locked="0"/>
    </xf>
    <xf numFmtId="6" fontId="4" fillId="11" borderId="16" xfId="3" applyFont="1" applyFill="1" applyBorder="1" applyProtection="1">
      <alignment vertical="center"/>
      <protection locked="0"/>
    </xf>
    <xf numFmtId="179" fontId="4" fillId="11" borderId="16" xfId="3" applyNumberFormat="1" applyFont="1" applyFill="1" applyBorder="1" applyProtection="1">
      <alignment vertical="center"/>
      <protection locked="0"/>
    </xf>
    <xf numFmtId="179" fontId="4" fillId="11" borderId="16" xfId="0" applyNumberFormat="1" applyFont="1" applyFill="1" applyBorder="1" applyProtection="1">
      <alignment vertical="center"/>
      <protection locked="0"/>
    </xf>
    <xf numFmtId="0" fontId="4" fillId="11" borderId="17" xfId="0" applyFont="1" applyFill="1" applyBorder="1" applyProtection="1">
      <alignment vertical="center"/>
      <protection locked="0"/>
    </xf>
    <xf numFmtId="6" fontId="4" fillId="11" borderId="17" xfId="3" applyFont="1" applyFill="1" applyBorder="1" applyProtection="1">
      <alignment vertical="center"/>
      <protection locked="0"/>
    </xf>
    <xf numFmtId="179" fontId="4" fillId="11" borderId="17" xfId="3" applyNumberFormat="1" applyFont="1" applyFill="1" applyBorder="1" applyProtection="1">
      <alignment vertical="center"/>
      <protection locked="0"/>
    </xf>
    <xf numFmtId="179" fontId="15" fillId="3" borderId="91" xfId="0" applyNumberFormat="1" applyFont="1" applyFill="1" applyBorder="1" applyAlignment="1" applyProtection="1">
      <alignment horizontal="left"/>
      <protection locked="0"/>
    </xf>
    <xf numFmtId="38" fontId="3" fillId="0" borderId="31" xfId="0" applyNumberFormat="1" applyFont="1" applyBorder="1" applyAlignment="1" applyProtection="1">
      <alignment vertical="center" wrapText="1"/>
      <protection locked="0"/>
    </xf>
    <xf numFmtId="38" fontId="3" fillId="0" borderId="32" xfId="0" applyNumberFormat="1" applyFont="1" applyBorder="1" applyAlignment="1" applyProtection="1">
      <alignment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33" xfId="0" applyFont="1" applyBorder="1" applyAlignment="1" applyProtection="1">
      <alignment vertical="center" wrapText="1"/>
      <protection locked="0"/>
    </xf>
    <xf numFmtId="6" fontId="44" fillId="0" borderId="34" xfId="3" applyFont="1" applyBorder="1" applyAlignment="1" applyProtection="1">
      <alignment horizontal="right" vertical="center"/>
    </xf>
    <xf numFmtId="6" fontId="51" fillId="0" borderId="10" xfId="3" applyFont="1" applyBorder="1" applyAlignment="1" applyProtection="1">
      <alignment horizontal="right" vertical="center"/>
    </xf>
    <xf numFmtId="6" fontId="12" fillId="0" borderId="2" xfId="3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Protection="1">
      <alignment vertical="center"/>
      <protection locked="0"/>
    </xf>
    <xf numFmtId="0" fontId="23" fillId="0" borderId="33" xfId="0" applyFont="1" applyBorder="1" applyProtection="1">
      <alignment vertical="center"/>
      <protection locked="0"/>
    </xf>
    <xf numFmtId="0" fontId="23" fillId="0" borderId="31" xfId="0" applyFont="1" applyBorder="1" applyProtection="1">
      <alignment vertical="center"/>
      <protection locked="0"/>
    </xf>
    <xf numFmtId="0" fontId="23" fillId="0" borderId="35" xfId="0" applyFont="1" applyBorder="1" applyProtection="1">
      <alignment vertical="center"/>
      <protection locked="0"/>
    </xf>
    <xf numFmtId="6" fontId="15" fillId="0" borderId="84" xfId="3" applyFont="1" applyFill="1" applyBorder="1" applyAlignment="1" applyProtection="1">
      <alignment horizontal="right"/>
    </xf>
    <xf numFmtId="181" fontId="6" fillId="0" borderId="85" xfId="0" applyNumberFormat="1" applyFont="1" applyBorder="1" applyAlignment="1" applyProtection="1">
      <alignment horizontal="center"/>
      <protection locked="0"/>
    </xf>
    <xf numFmtId="181" fontId="42" fillId="0" borderId="85" xfId="0" applyNumberFormat="1" applyFont="1" applyBorder="1" applyAlignment="1" applyProtection="1">
      <alignment horizontal="center"/>
      <protection locked="0"/>
    </xf>
    <xf numFmtId="181" fontId="31" fillId="0" borderId="85" xfId="0" applyNumberFormat="1" applyFont="1" applyBorder="1" applyAlignment="1" applyProtection="1">
      <alignment horizontal="center"/>
      <protection locked="0"/>
    </xf>
    <xf numFmtId="181" fontId="6" fillId="0" borderId="51" xfId="0" applyNumberFormat="1" applyFont="1" applyBorder="1" applyAlignment="1" applyProtection="1">
      <alignment horizontal="center"/>
      <protection locked="0"/>
    </xf>
    <xf numFmtId="181" fontId="6" fillId="0" borderId="54" xfId="0" applyNumberFormat="1" applyFont="1" applyBorder="1" applyAlignment="1" applyProtection="1">
      <alignment horizontal="center"/>
      <protection locked="0"/>
    </xf>
    <xf numFmtId="38" fontId="6" fillId="2" borderId="121" xfId="2" applyFont="1" applyFill="1" applyBorder="1" applyAlignment="1" applyProtection="1">
      <alignment horizontal="left"/>
      <protection locked="0"/>
    </xf>
    <xf numFmtId="38" fontId="6" fillId="2" borderId="70" xfId="2" applyFont="1" applyFill="1" applyBorder="1" applyAlignment="1" applyProtection="1">
      <alignment horizontal="left"/>
      <protection locked="0"/>
    </xf>
    <xf numFmtId="38" fontId="6" fillId="2" borderId="72" xfId="2" applyFont="1" applyFill="1" applyBorder="1" applyAlignment="1" applyProtection="1">
      <alignment horizontal="left"/>
      <protection locked="0"/>
    </xf>
    <xf numFmtId="38" fontId="6" fillId="2" borderId="83" xfId="2" applyFont="1" applyFill="1" applyBorder="1" applyAlignment="1" applyProtection="1">
      <alignment horizontal="left"/>
      <protection locked="0"/>
    </xf>
    <xf numFmtId="38" fontId="6" fillId="2" borderId="51" xfId="2" applyFont="1" applyFill="1" applyBorder="1" applyAlignment="1" applyProtection="1">
      <alignment horizontal="left"/>
      <protection locked="0"/>
    </xf>
    <xf numFmtId="38" fontId="6" fillId="2" borderId="54" xfId="2" applyFont="1" applyFill="1" applyBorder="1" applyAlignment="1" applyProtection="1">
      <alignment horizontal="left"/>
      <protection locked="0"/>
    </xf>
    <xf numFmtId="38" fontId="6" fillId="2" borderId="116" xfId="2" applyFont="1" applyFill="1" applyBorder="1" applyAlignment="1" applyProtection="1">
      <alignment horizontal="left"/>
      <protection locked="0"/>
    </xf>
    <xf numFmtId="38" fontId="6" fillId="2" borderId="105" xfId="2" applyFont="1" applyFill="1" applyBorder="1" applyAlignment="1" applyProtection="1">
      <alignment horizontal="left"/>
      <protection locked="0"/>
    </xf>
    <xf numFmtId="38" fontId="6" fillId="2" borderId="106" xfId="2" applyFont="1" applyFill="1" applyBorder="1" applyAlignment="1" applyProtection="1">
      <alignment horizontal="left"/>
      <protection locked="0"/>
    </xf>
    <xf numFmtId="6" fontId="37" fillId="0" borderId="49" xfId="3" applyFont="1" applyFill="1" applyBorder="1" applyAlignment="1" applyProtection="1">
      <alignment horizontal="right"/>
    </xf>
    <xf numFmtId="0" fontId="22" fillId="0" borderId="107" xfId="0" applyFont="1" applyFill="1" applyBorder="1" applyAlignment="1" applyProtection="1">
      <protection locked="0"/>
    </xf>
    <xf numFmtId="56" fontId="37" fillId="0" borderId="88" xfId="0" applyNumberFormat="1" applyFont="1" applyFill="1" applyBorder="1" applyAlignment="1" applyProtection="1">
      <alignment horizontal="right"/>
      <protection locked="0"/>
    </xf>
    <xf numFmtId="6" fontId="15" fillId="0" borderId="93" xfId="3" applyFont="1" applyFill="1" applyBorder="1" applyAlignment="1" applyProtection="1">
      <alignment horizontal="right" wrapText="1"/>
      <protection locked="0"/>
    </xf>
    <xf numFmtId="38" fontId="6" fillId="0" borderId="68" xfId="2" applyFont="1" applyFill="1" applyBorder="1" applyAlignment="1" applyProtection="1">
      <alignment horizontal="left"/>
      <protection locked="0"/>
    </xf>
    <xf numFmtId="179" fontId="15" fillId="0" borderId="94" xfId="2" applyNumberFormat="1" applyFont="1" applyFill="1" applyBorder="1" applyAlignment="1" applyProtection="1">
      <alignment horizontal="right"/>
      <protection locked="0"/>
    </xf>
    <xf numFmtId="6" fontId="31" fillId="0" borderId="93" xfId="3" applyFont="1" applyFill="1" applyBorder="1" applyAlignment="1" applyProtection="1">
      <alignment horizontal="right"/>
      <protection locked="0"/>
    </xf>
    <xf numFmtId="179" fontId="31" fillId="0" borderId="94" xfId="2" applyNumberFormat="1" applyFont="1" applyFill="1" applyBorder="1" applyAlignment="1" applyProtection="1">
      <alignment horizontal="right"/>
      <protection locked="0"/>
    </xf>
    <xf numFmtId="6" fontId="37" fillId="0" borderId="93" xfId="3" applyFont="1" applyFill="1" applyBorder="1" applyAlignment="1" applyProtection="1">
      <alignment horizontal="right"/>
      <protection locked="0"/>
    </xf>
    <xf numFmtId="179" fontId="37" fillId="0" borderId="87" xfId="0" applyNumberFormat="1" applyFont="1" applyFill="1" applyBorder="1" applyAlignment="1" applyProtection="1">
      <alignment horizontal="left"/>
      <protection locked="0"/>
    </xf>
    <xf numFmtId="56" fontId="37" fillId="0" borderId="94" xfId="0" applyNumberFormat="1" applyFont="1" applyFill="1" applyBorder="1" applyAlignment="1" applyProtection="1">
      <alignment horizontal="right"/>
      <protection locked="0"/>
    </xf>
    <xf numFmtId="6" fontId="15" fillId="0" borderId="49" xfId="3" applyFont="1" applyFill="1" applyBorder="1" applyAlignment="1" applyProtection="1">
      <alignment horizontal="right" wrapText="1"/>
      <protection locked="0"/>
    </xf>
    <xf numFmtId="38" fontId="24" fillId="0" borderId="87" xfId="2" applyFont="1" applyFill="1" applyBorder="1" applyAlignment="1" applyProtection="1">
      <alignment horizontal="left"/>
      <protection locked="0"/>
    </xf>
    <xf numFmtId="179" fontId="15" fillId="0" borderId="88" xfId="2" applyNumberFormat="1" applyFont="1" applyFill="1" applyBorder="1" applyAlignment="1" applyProtection="1">
      <alignment horizontal="right"/>
      <protection locked="0"/>
    </xf>
    <xf numFmtId="6" fontId="31" fillId="0" borderId="49" xfId="3" applyFont="1" applyFill="1" applyBorder="1" applyAlignment="1" applyProtection="1">
      <alignment horizontal="right"/>
      <protection locked="0"/>
    </xf>
    <xf numFmtId="38" fontId="6" fillId="0" borderId="87" xfId="2" applyFont="1" applyFill="1" applyBorder="1" applyAlignment="1" applyProtection="1">
      <alignment horizontal="left"/>
      <protection locked="0"/>
    </xf>
    <xf numFmtId="179" fontId="31" fillId="0" borderId="88" xfId="2" applyNumberFormat="1" applyFont="1" applyFill="1" applyBorder="1" applyAlignment="1" applyProtection="1">
      <alignment horizontal="right"/>
      <protection locked="0"/>
    </xf>
    <xf numFmtId="6" fontId="37" fillId="0" borderId="49" xfId="3" applyFont="1" applyFill="1" applyBorder="1" applyAlignment="1" applyProtection="1">
      <alignment horizontal="right"/>
      <protection locked="0"/>
    </xf>
    <xf numFmtId="179" fontId="24" fillId="0" borderId="87" xfId="0" applyNumberFormat="1" applyFont="1" applyFill="1" applyBorder="1" applyAlignment="1" applyProtection="1">
      <alignment horizontal="left"/>
      <protection locked="0"/>
    </xf>
    <xf numFmtId="6" fontId="53" fillId="0" borderId="95" xfId="3" applyFont="1" applyFill="1" applyBorder="1" applyAlignment="1" applyProtection="1">
      <alignment horizontal="right"/>
      <protection locked="0"/>
    </xf>
    <xf numFmtId="179" fontId="24" fillId="0" borderId="89" xfId="0" applyNumberFormat="1" applyFont="1" applyFill="1" applyBorder="1" applyAlignment="1" applyProtection="1">
      <alignment horizontal="left"/>
      <protection locked="0"/>
    </xf>
    <xf numFmtId="56" fontId="37" fillId="0" borderId="96" xfId="0" applyNumberFormat="1" applyFont="1" applyFill="1" applyBorder="1" applyAlignment="1" applyProtection="1">
      <alignment horizontal="right"/>
      <protection locked="0"/>
    </xf>
    <xf numFmtId="6" fontId="15" fillId="0" borderId="53" xfId="3" applyFont="1" applyFill="1" applyBorder="1" applyAlignment="1" applyProtection="1">
      <alignment horizontal="right" wrapText="1"/>
      <protection locked="0"/>
    </xf>
    <xf numFmtId="38" fontId="6" fillId="0" borderId="73" xfId="2" applyFont="1" applyFill="1" applyBorder="1" applyAlignment="1" applyProtection="1">
      <alignment horizontal="left"/>
      <protection locked="0"/>
    </xf>
    <xf numFmtId="179" fontId="15" fillId="0" borderId="86" xfId="2" applyNumberFormat="1" applyFont="1" applyFill="1" applyBorder="1" applyAlignment="1" applyProtection="1">
      <alignment horizontal="right"/>
      <protection locked="0"/>
    </xf>
    <xf numFmtId="6" fontId="31" fillId="0" borderId="53" xfId="3" applyFont="1" applyFill="1" applyBorder="1" applyAlignment="1" applyProtection="1">
      <alignment horizontal="right" wrapText="1"/>
      <protection locked="0"/>
    </xf>
    <xf numFmtId="179" fontId="31" fillId="0" borderId="86" xfId="2" applyNumberFormat="1" applyFont="1" applyFill="1" applyBorder="1" applyAlignment="1" applyProtection="1">
      <alignment horizontal="right"/>
      <protection locked="0"/>
    </xf>
    <xf numFmtId="6" fontId="37" fillId="0" borderId="56" xfId="3" applyFont="1" applyFill="1" applyBorder="1" applyAlignment="1" applyProtection="1">
      <alignment horizontal="right"/>
    </xf>
    <xf numFmtId="0" fontId="22" fillId="0" borderId="91" xfId="0" applyFont="1" applyFill="1" applyBorder="1" applyAlignment="1" applyProtection="1">
      <protection locked="0"/>
    </xf>
    <xf numFmtId="56" fontId="37" fillId="0" borderId="92" xfId="0" applyNumberFormat="1" applyFont="1" applyFill="1" applyBorder="1" applyAlignment="1" applyProtection="1">
      <alignment horizontal="right"/>
      <protection locked="0"/>
    </xf>
    <xf numFmtId="38" fontId="6" fillId="0" borderId="91" xfId="2" applyFont="1" applyFill="1" applyBorder="1" applyAlignment="1" applyProtection="1">
      <alignment horizontal="left"/>
      <protection locked="0"/>
    </xf>
    <xf numFmtId="6" fontId="31" fillId="0" borderId="56" xfId="3" applyFont="1" applyFill="1" applyBorder="1" applyAlignment="1" applyProtection="1">
      <alignment horizontal="right"/>
      <protection locked="0"/>
    </xf>
    <xf numFmtId="179" fontId="31" fillId="0" borderId="92" xfId="2" applyNumberFormat="1" applyFont="1" applyFill="1" applyBorder="1" applyAlignment="1" applyProtection="1">
      <alignment horizontal="right"/>
      <protection locked="0"/>
    </xf>
    <xf numFmtId="6" fontId="53" fillId="0" borderId="53" xfId="3" applyFont="1" applyFill="1" applyBorder="1" applyAlignment="1" applyProtection="1">
      <alignment horizontal="right"/>
      <protection locked="0"/>
    </xf>
    <xf numFmtId="179" fontId="24" fillId="0" borderId="73" xfId="0" applyNumberFormat="1" applyFont="1" applyFill="1" applyBorder="1" applyAlignment="1" applyProtection="1">
      <alignment horizontal="left"/>
      <protection locked="0"/>
    </xf>
    <xf numFmtId="56" fontId="37" fillId="0" borderId="86" xfId="0" applyNumberFormat="1" applyFont="1" applyFill="1" applyBorder="1" applyAlignment="1" applyProtection="1">
      <alignment horizontal="right"/>
      <protection locked="0"/>
    </xf>
    <xf numFmtId="6" fontId="15" fillId="0" borderId="73" xfId="3" applyFont="1" applyFill="1" applyBorder="1" applyAlignment="1" applyProtection="1">
      <alignment horizontal="left"/>
      <protection locked="0"/>
    </xf>
    <xf numFmtId="0" fontId="22" fillId="0" borderId="89" xfId="0" applyFont="1" applyFill="1" applyBorder="1" applyAlignment="1" applyProtection="1">
      <protection locked="0"/>
    </xf>
    <xf numFmtId="0" fontId="22" fillId="0" borderId="90" xfId="0" applyFont="1" applyFill="1" applyBorder="1" applyAlignment="1" applyProtection="1">
      <protection locked="0"/>
    </xf>
    <xf numFmtId="0" fontId="39" fillId="0" borderId="21" xfId="0" applyFont="1" applyFill="1" applyBorder="1" applyAlignment="1" applyProtection="1">
      <protection locked="0"/>
    </xf>
    <xf numFmtId="0" fontId="39" fillId="0" borderId="28" xfId="0" applyFont="1" applyFill="1" applyBorder="1" applyAlignment="1" applyProtection="1">
      <protection locked="0"/>
    </xf>
    <xf numFmtId="6" fontId="4" fillId="0" borderId="24" xfId="3" applyFont="1" applyFill="1" applyBorder="1" applyAlignment="1" applyProtection="1">
      <protection locked="0"/>
    </xf>
    <xf numFmtId="0" fontId="39" fillId="0" borderId="18" xfId="0" applyFont="1" applyFill="1" applyBorder="1" applyAlignment="1" applyProtection="1">
      <protection locked="0"/>
    </xf>
    <xf numFmtId="0" fontId="39" fillId="0" borderId="23" xfId="0" applyFont="1" applyFill="1" applyBorder="1" applyAlignment="1" applyProtection="1">
      <protection locked="0"/>
    </xf>
    <xf numFmtId="0" fontId="4" fillId="0" borderId="19" xfId="0" applyFont="1" applyFill="1" applyBorder="1" applyAlignment="1" applyProtection="1">
      <protection locked="0"/>
    </xf>
    <xf numFmtId="0" fontId="4" fillId="0" borderId="25" xfId="0" applyFont="1" applyFill="1" applyBorder="1" applyAlignment="1" applyProtection="1">
      <protection locked="0"/>
    </xf>
    <xf numFmtId="0" fontId="39" fillId="0" borderId="26" xfId="0" applyFont="1" applyFill="1" applyBorder="1" applyAlignment="1" applyProtection="1">
      <protection locked="0"/>
    </xf>
    <xf numFmtId="0" fontId="39" fillId="0" borderId="27" xfId="0" applyFont="1" applyFill="1" applyBorder="1" applyAlignment="1" applyProtection="1">
      <protection locked="0"/>
    </xf>
    <xf numFmtId="6" fontId="39" fillId="0" borderId="20" xfId="3" applyFont="1" applyFill="1" applyBorder="1" applyAlignment="1" applyProtection="1">
      <protection locked="0"/>
    </xf>
    <xf numFmtId="6" fontId="4" fillId="0" borderId="12" xfId="3" applyFont="1" applyFill="1" applyBorder="1" applyAlignment="1" applyProtection="1">
      <protection locked="0"/>
    </xf>
    <xf numFmtId="6" fontId="39" fillId="0" borderId="13" xfId="3" applyFont="1" applyFill="1" applyBorder="1" applyAlignment="1" applyProtection="1">
      <protection locked="0"/>
    </xf>
    <xf numFmtId="6" fontId="4" fillId="0" borderId="13" xfId="3" applyFont="1" applyFill="1" applyBorder="1" applyAlignment="1" applyProtection="1">
      <protection locked="0"/>
    </xf>
    <xf numFmtId="6" fontId="39" fillId="0" borderId="13" xfId="3" applyFont="1" applyFill="1" applyBorder="1" applyAlignment="1" applyProtection="1">
      <alignment horizontal="right"/>
      <protection locked="0"/>
    </xf>
    <xf numFmtId="6" fontId="4" fillId="0" borderId="13" xfId="3" applyFont="1" applyFill="1" applyBorder="1" applyAlignment="1" applyProtection="1">
      <alignment horizontal="right"/>
      <protection locked="0"/>
    </xf>
    <xf numFmtId="6" fontId="4" fillId="0" borderId="14" xfId="3" applyFont="1" applyFill="1" applyBorder="1" applyAlignment="1" applyProtection="1">
      <alignment horizontal="right"/>
      <protection locked="0"/>
    </xf>
    <xf numFmtId="179" fontId="6" fillId="0" borderId="121" xfId="2" applyNumberFormat="1" applyFont="1" applyFill="1" applyBorder="1" applyAlignment="1" applyProtection="1">
      <alignment horizontal="left" vertical="center"/>
      <protection locked="0"/>
    </xf>
    <xf numFmtId="6" fontId="6" fillId="0" borderId="116" xfId="3" applyFont="1" applyFill="1" applyBorder="1" applyAlignment="1" applyProtection="1">
      <alignment horizontal="right" vertical="center"/>
      <protection locked="0"/>
    </xf>
    <xf numFmtId="179" fontId="6" fillId="0" borderId="70" xfId="2" applyNumberFormat="1" applyFont="1" applyFill="1" applyBorder="1" applyAlignment="1" applyProtection="1">
      <alignment horizontal="left" vertical="center"/>
      <protection locked="0"/>
    </xf>
    <xf numFmtId="179" fontId="6" fillId="0" borderId="70" xfId="2" applyNumberFormat="1" applyFont="1" applyFill="1" applyBorder="1" applyAlignment="1" applyProtection="1">
      <alignment horizontal="left" vertical="center" wrapText="1"/>
      <protection locked="0"/>
    </xf>
    <xf numFmtId="179" fontId="6" fillId="0" borderId="72" xfId="2" applyNumberFormat="1" applyFont="1" applyFill="1" applyBorder="1" applyAlignment="1" applyProtection="1">
      <alignment horizontal="left" vertical="center" wrapText="1"/>
      <protection locked="0"/>
    </xf>
    <xf numFmtId="6" fontId="6" fillId="0" borderId="69" xfId="3" applyFont="1" applyFill="1" applyBorder="1" applyAlignment="1" applyProtection="1">
      <alignment horizontal="right" vertical="center"/>
    </xf>
    <xf numFmtId="6" fontId="6" fillId="0" borderId="74" xfId="3" applyFont="1" applyFill="1" applyBorder="1" applyAlignment="1" applyProtection="1">
      <alignment horizontal="right" vertical="center"/>
    </xf>
    <xf numFmtId="179" fontId="6" fillId="3" borderId="121" xfId="2" applyNumberFormat="1" applyFont="1" applyFill="1" applyBorder="1" applyAlignment="1" applyProtection="1">
      <alignment horizontal="left" vertical="center"/>
      <protection locked="0"/>
    </xf>
    <xf numFmtId="6" fontId="6" fillId="3" borderId="116" xfId="3" applyFont="1" applyFill="1" applyBorder="1" applyAlignment="1" applyProtection="1">
      <alignment horizontal="right" vertical="center"/>
      <protection locked="0"/>
    </xf>
    <xf numFmtId="179" fontId="6" fillId="3" borderId="70" xfId="2" applyNumberFormat="1" applyFont="1" applyFill="1" applyBorder="1" applyAlignment="1" applyProtection="1">
      <alignment horizontal="left" vertical="center"/>
      <protection locked="0"/>
    </xf>
    <xf numFmtId="179" fontId="6" fillId="3" borderId="70" xfId="2" applyNumberFormat="1" applyFont="1" applyFill="1" applyBorder="1" applyAlignment="1" applyProtection="1">
      <alignment horizontal="left" vertical="center" wrapText="1"/>
      <protection locked="0"/>
    </xf>
    <xf numFmtId="179" fontId="6" fillId="3" borderId="72" xfId="2" applyNumberFormat="1" applyFont="1" applyFill="1" applyBorder="1" applyAlignment="1" applyProtection="1">
      <alignment horizontal="left" vertical="center" wrapText="1"/>
      <protection locked="0"/>
    </xf>
    <xf numFmtId="179" fontId="6" fillId="4" borderId="121" xfId="2" applyNumberFormat="1" applyFont="1" applyFill="1" applyBorder="1" applyAlignment="1" applyProtection="1">
      <alignment horizontal="left"/>
      <protection locked="0"/>
    </xf>
    <xf numFmtId="6" fontId="6" fillId="4" borderId="116" xfId="3" applyFont="1" applyFill="1" applyBorder="1" applyAlignment="1" applyProtection="1">
      <alignment horizontal="right" wrapText="1"/>
      <protection locked="0"/>
    </xf>
    <xf numFmtId="179" fontId="6" fillId="4" borderId="70" xfId="2" applyNumberFormat="1" applyFont="1" applyFill="1" applyBorder="1" applyAlignment="1" applyProtection="1">
      <alignment horizontal="left"/>
      <protection locked="0"/>
    </xf>
    <xf numFmtId="6" fontId="6" fillId="4" borderId="105" xfId="3" applyFont="1" applyFill="1" applyBorder="1" applyAlignment="1" applyProtection="1">
      <alignment horizontal="right" wrapText="1"/>
      <protection locked="0"/>
    </xf>
    <xf numFmtId="179" fontId="6" fillId="4" borderId="72" xfId="2" applyNumberFormat="1" applyFont="1" applyFill="1" applyBorder="1" applyAlignment="1" applyProtection="1">
      <alignment horizontal="left"/>
      <protection locked="0"/>
    </xf>
    <xf numFmtId="6" fontId="6" fillId="4" borderId="106" xfId="3" applyFont="1" applyFill="1" applyBorder="1" applyAlignment="1" applyProtection="1">
      <alignment horizontal="right" wrapText="1"/>
      <protection locked="0"/>
    </xf>
    <xf numFmtId="6" fontId="6" fillId="0" borderId="69" xfId="3" applyFont="1" applyFill="1" applyBorder="1" applyAlignment="1" applyProtection="1"/>
    <xf numFmtId="6" fontId="6" fillId="0" borderId="74" xfId="3" applyFont="1" applyFill="1" applyBorder="1" applyAlignment="1" applyProtection="1"/>
    <xf numFmtId="179" fontId="6" fillId="5" borderId="121" xfId="2" applyNumberFormat="1" applyFont="1" applyFill="1" applyBorder="1" applyAlignment="1" applyProtection="1">
      <alignment horizontal="left"/>
      <protection locked="0"/>
    </xf>
    <xf numFmtId="6" fontId="6" fillId="5" borderId="116" xfId="3" applyFont="1" applyFill="1" applyBorder="1" applyAlignment="1" applyProtection="1">
      <alignment horizontal="right" wrapText="1"/>
      <protection locked="0"/>
    </xf>
    <xf numFmtId="179" fontId="6" fillId="5" borderId="70" xfId="2" applyNumberFormat="1" applyFont="1" applyFill="1" applyBorder="1" applyAlignment="1" applyProtection="1">
      <alignment horizontal="left"/>
      <protection locked="0"/>
    </xf>
    <xf numFmtId="6" fontId="6" fillId="5" borderId="105" xfId="3" applyFont="1" applyFill="1" applyBorder="1" applyAlignment="1" applyProtection="1">
      <alignment horizontal="right" wrapText="1"/>
      <protection locked="0"/>
    </xf>
    <xf numFmtId="179" fontId="6" fillId="5" borderId="72" xfId="2" applyNumberFormat="1" applyFont="1" applyFill="1" applyBorder="1" applyAlignment="1" applyProtection="1">
      <alignment horizontal="left"/>
      <protection locked="0"/>
    </xf>
    <xf numFmtId="6" fontId="6" fillId="5" borderId="106" xfId="3" applyFont="1" applyFill="1" applyBorder="1" applyAlignment="1" applyProtection="1">
      <alignment horizontal="right" wrapText="1"/>
      <protection locked="0"/>
    </xf>
    <xf numFmtId="179" fontId="6" fillId="6" borderId="121" xfId="2" applyNumberFormat="1" applyFont="1" applyFill="1" applyBorder="1" applyAlignment="1" applyProtection="1">
      <alignment horizontal="left"/>
      <protection locked="0"/>
    </xf>
    <xf numFmtId="6" fontId="6" fillId="6" borderId="116" xfId="3" applyFont="1" applyFill="1" applyBorder="1" applyAlignment="1" applyProtection="1">
      <alignment horizontal="right" wrapText="1"/>
      <protection locked="0"/>
    </xf>
    <xf numFmtId="179" fontId="6" fillId="6" borderId="70" xfId="2" applyNumberFormat="1" applyFont="1" applyFill="1" applyBorder="1" applyAlignment="1" applyProtection="1">
      <alignment horizontal="left"/>
      <protection locked="0"/>
    </xf>
    <xf numFmtId="6" fontId="6" fillId="6" borderId="105" xfId="3" applyFont="1" applyFill="1" applyBorder="1" applyAlignment="1" applyProtection="1">
      <alignment horizontal="right" wrapText="1"/>
      <protection locked="0"/>
    </xf>
    <xf numFmtId="179" fontId="6" fillId="6" borderId="72" xfId="2" applyNumberFormat="1" applyFont="1" applyFill="1" applyBorder="1" applyAlignment="1" applyProtection="1">
      <alignment horizontal="left"/>
      <protection locked="0"/>
    </xf>
    <xf numFmtId="6" fontId="6" fillId="6" borderId="106" xfId="3" applyFont="1" applyFill="1" applyBorder="1" applyAlignment="1" applyProtection="1">
      <alignment horizontal="right" wrapText="1"/>
      <protection locked="0"/>
    </xf>
    <xf numFmtId="179" fontId="6" fillId="8" borderId="121" xfId="2" applyNumberFormat="1" applyFont="1" applyFill="1" applyBorder="1" applyAlignment="1" applyProtection="1">
      <alignment horizontal="left"/>
      <protection locked="0"/>
    </xf>
    <xf numFmtId="6" fontId="6" fillId="8" borderId="116" xfId="3" applyFont="1" applyFill="1" applyBorder="1" applyAlignment="1" applyProtection="1">
      <alignment horizontal="right" wrapText="1"/>
      <protection locked="0"/>
    </xf>
    <xf numFmtId="179" fontId="6" fillId="8" borderId="70" xfId="2" applyNumberFormat="1" applyFont="1" applyFill="1" applyBorder="1" applyAlignment="1" applyProtection="1">
      <alignment horizontal="left"/>
      <protection locked="0"/>
    </xf>
    <xf numFmtId="6" fontId="6" fillId="8" borderId="105" xfId="3" applyFont="1" applyFill="1" applyBorder="1" applyAlignment="1" applyProtection="1">
      <alignment horizontal="right" wrapText="1"/>
      <protection locked="0"/>
    </xf>
    <xf numFmtId="179" fontId="6" fillId="8" borderId="72" xfId="2" applyNumberFormat="1" applyFont="1" applyFill="1" applyBorder="1" applyAlignment="1" applyProtection="1">
      <alignment horizontal="left"/>
      <protection locked="0"/>
    </xf>
    <xf numFmtId="6" fontId="6" fillId="8" borderId="106" xfId="3" applyFont="1" applyFill="1" applyBorder="1" applyAlignment="1" applyProtection="1">
      <alignment horizontal="right" wrapText="1"/>
      <protection locked="0"/>
    </xf>
    <xf numFmtId="179" fontId="6" fillId="9" borderId="121" xfId="2" applyNumberFormat="1" applyFont="1" applyFill="1" applyBorder="1" applyAlignment="1" applyProtection="1">
      <alignment horizontal="left"/>
      <protection locked="0"/>
    </xf>
    <xf numFmtId="6" fontId="6" fillId="9" borderId="116" xfId="3" applyFont="1" applyFill="1" applyBorder="1" applyAlignment="1" applyProtection="1">
      <alignment horizontal="right" wrapText="1"/>
      <protection locked="0"/>
    </xf>
    <xf numFmtId="179" fontId="6" fillId="9" borderId="70" xfId="2" applyNumberFormat="1" applyFont="1" applyFill="1" applyBorder="1" applyAlignment="1" applyProtection="1">
      <alignment horizontal="left"/>
      <protection locked="0"/>
    </xf>
    <xf numFmtId="6" fontId="6" fillId="9" borderId="105" xfId="3" applyFont="1" applyFill="1" applyBorder="1" applyAlignment="1" applyProtection="1">
      <alignment horizontal="right" wrapText="1"/>
      <protection locked="0"/>
    </xf>
    <xf numFmtId="179" fontId="6" fillId="9" borderId="72" xfId="2" applyNumberFormat="1" applyFont="1" applyFill="1" applyBorder="1" applyAlignment="1" applyProtection="1">
      <alignment horizontal="left"/>
      <protection locked="0"/>
    </xf>
    <xf numFmtId="6" fontId="6" fillId="9" borderId="106" xfId="3" applyFont="1" applyFill="1" applyBorder="1" applyAlignment="1" applyProtection="1">
      <alignment horizontal="right" wrapText="1"/>
      <protection locked="0"/>
    </xf>
    <xf numFmtId="179" fontId="6" fillId="10" borderId="121" xfId="2" applyNumberFormat="1" applyFont="1" applyFill="1" applyBorder="1" applyAlignment="1" applyProtection="1">
      <alignment horizontal="left"/>
      <protection locked="0"/>
    </xf>
    <xf numFmtId="6" fontId="6" fillId="10" borderId="116" xfId="3" applyFont="1" applyFill="1" applyBorder="1" applyAlignment="1" applyProtection="1">
      <alignment horizontal="right" wrapText="1"/>
      <protection locked="0"/>
    </xf>
    <xf numFmtId="179" fontId="6" fillId="10" borderId="70" xfId="2" applyNumberFormat="1" applyFont="1" applyFill="1" applyBorder="1" applyAlignment="1" applyProtection="1">
      <alignment horizontal="left"/>
      <protection locked="0"/>
    </xf>
    <xf numFmtId="6" fontId="6" fillId="10" borderId="105" xfId="3" applyFont="1" applyFill="1" applyBorder="1" applyAlignment="1" applyProtection="1">
      <alignment horizontal="right" wrapText="1"/>
      <protection locked="0"/>
    </xf>
    <xf numFmtId="179" fontId="6" fillId="10" borderId="72" xfId="2" applyNumberFormat="1" applyFont="1" applyFill="1" applyBorder="1" applyAlignment="1" applyProtection="1">
      <alignment horizontal="left"/>
      <protection locked="0"/>
    </xf>
    <xf numFmtId="6" fontId="6" fillId="10" borderId="106" xfId="3" applyFont="1" applyFill="1" applyBorder="1" applyAlignment="1" applyProtection="1">
      <alignment horizontal="right" wrapText="1"/>
      <protection locked="0"/>
    </xf>
    <xf numFmtId="179" fontId="6" fillId="11" borderId="121" xfId="2" applyNumberFormat="1" applyFont="1" applyFill="1" applyBorder="1" applyAlignment="1" applyProtection="1">
      <alignment horizontal="left"/>
      <protection locked="0"/>
    </xf>
    <xf numFmtId="6" fontId="6" fillId="11" borderId="116" xfId="3" applyFont="1" applyFill="1" applyBorder="1" applyAlignment="1" applyProtection="1">
      <alignment horizontal="right" wrapText="1"/>
      <protection locked="0"/>
    </xf>
    <xf numFmtId="179" fontId="6" fillId="11" borderId="70" xfId="2" applyNumberFormat="1" applyFont="1" applyFill="1" applyBorder="1" applyAlignment="1" applyProtection="1">
      <alignment horizontal="left"/>
      <protection locked="0"/>
    </xf>
    <xf numFmtId="6" fontId="6" fillId="11" borderId="105" xfId="3" applyFont="1" applyFill="1" applyBorder="1" applyAlignment="1" applyProtection="1">
      <alignment horizontal="right" wrapText="1"/>
      <protection locked="0"/>
    </xf>
    <xf numFmtId="179" fontId="6" fillId="11" borderId="72" xfId="2" applyNumberFormat="1" applyFont="1" applyFill="1" applyBorder="1" applyAlignment="1" applyProtection="1">
      <alignment horizontal="left"/>
      <protection locked="0"/>
    </xf>
    <xf numFmtId="6" fontId="6" fillId="11" borderId="106" xfId="3" applyFont="1" applyFill="1" applyBorder="1" applyAlignment="1" applyProtection="1">
      <alignment horizontal="right" wrapText="1"/>
      <protection locked="0"/>
    </xf>
    <xf numFmtId="6" fontId="37" fillId="12" borderId="51" xfId="3" applyFont="1" applyFill="1" applyBorder="1" applyAlignment="1" applyProtection="1">
      <alignment horizontal="right"/>
      <protection locked="0"/>
    </xf>
    <xf numFmtId="0" fontId="3" fillId="13" borderId="29" xfId="0" applyFont="1" applyFill="1" applyBorder="1" applyAlignment="1" applyProtection="1">
      <alignment horizontal="center" vertical="center" wrapText="1"/>
      <protection locked="0"/>
    </xf>
    <xf numFmtId="0" fontId="3" fillId="13" borderId="33" xfId="0" applyFont="1" applyFill="1" applyBorder="1" applyAlignment="1" applyProtection="1">
      <alignment horizontal="center" vertical="center" wrapText="1"/>
      <protection locked="0"/>
    </xf>
    <xf numFmtId="0" fontId="3" fillId="13" borderId="30" xfId="0" applyFont="1" applyFill="1" applyBorder="1" applyAlignment="1" applyProtection="1">
      <alignment horizontal="center" vertical="center" wrapText="1"/>
      <protection locked="0"/>
    </xf>
    <xf numFmtId="0" fontId="3" fillId="13" borderId="31" xfId="0" applyFont="1" applyFill="1" applyBorder="1" applyAlignment="1" applyProtection="1">
      <alignment horizontal="center" vertical="center" wrapText="1"/>
      <protection locked="0"/>
    </xf>
    <xf numFmtId="38" fontId="3" fillId="13" borderId="31" xfId="0" applyNumberFormat="1" applyFont="1" applyFill="1" applyBorder="1" applyAlignment="1" applyProtection="1">
      <alignment horizontal="center" vertical="center" wrapText="1"/>
      <protection locked="0"/>
    </xf>
    <xf numFmtId="38" fontId="3" fillId="13" borderId="35" xfId="0" applyNumberFormat="1" applyFont="1" applyFill="1" applyBorder="1" applyAlignment="1" applyProtection="1">
      <alignment horizontal="center" vertical="center" wrapText="1"/>
      <protection locked="0"/>
    </xf>
    <xf numFmtId="6" fontId="37" fillId="0" borderId="82" xfId="3" applyFont="1" applyFill="1" applyBorder="1" applyAlignment="1" applyProtection="1">
      <alignment horizontal="right"/>
    </xf>
    <xf numFmtId="6" fontId="37" fillId="0" borderId="92" xfId="3" applyFont="1" applyFill="1" applyBorder="1" applyAlignment="1" applyProtection="1">
      <alignment horizontal="right"/>
    </xf>
    <xf numFmtId="6" fontId="37" fillId="0" borderId="83" xfId="3" applyFont="1" applyFill="1" applyBorder="1" applyAlignment="1" applyProtection="1">
      <alignment horizontal="right" vertical="center"/>
    </xf>
    <xf numFmtId="0" fontId="23" fillId="3" borderId="21" xfId="0" applyFont="1" applyFill="1" applyBorder="1" applyAlignment="1" applyProtection="1">
      <protection locked="0"/>
    </xf>
    <xf numFmtId="6" fontId="23" fillId="3" borderId="21" xfId="3" applyFont="1" applyFill="1" applyBorder="1" applyAlignment="1" applyProtection="1">
      <protection locked="0"/>
    </xf>
    <xf numFmtId="6" fontId="23" fillId="3" borderId="18" xfId="3" applyFont="1" applyFill="1" applyBorder="1" applyAlignment="1" applyProtection="1">
      <protection locked="0"/>
    </xf>
    <xf numFmtId="6" fontId="23" fillId="3" borderId="19" xfId="3" applyFont="1" applyFill="1" applyBorder="1" applyAlignment="1" applyProtection="1">
      <protection locked="0"/>
    </xf>
    <xf numFmtId="6" fontId="23" fillId="3" borderId="26" xfId="3" applyFont="1" applyFill="1" applyBorder="1" applyAlignment="1" applyProtection="1">
      <protection locked="0"/>
    </xf>
    <xf numFmtId="0" fontId="23" fillId="0" borderId="36" xfId="0" applyFont="1" applyFill="1" applyBorder="1" applyAlignment="1" applyProtection="1">
      <protection locked="0"/>
    </xf>
    <xf numFmtId="0" fontId="23" fillId="0" borderId="37" xfId="0" applyFont="1" applyFill="1" applyBorder="1" applyAlignment="1" applyProtection="1">
      <protection locked="0"/>
    </xf>
    <xf numFmtId="0" fontId="23" fillId="0" borderId="38" xfId="0" applyFont="1" applyFill="1" applyBorder="1" applyAlignment="1" applyProtection="1">
      <protection locked="0"/>
    </xf>
    <xf numFmtId="0" fontId="23" fillId="2" borderId="36" xfId="0" applyFont="1" applyFill="1" applyBorder="1" applyAlignment="1" applyProtection="1">
      <protection locked="0"/>
    </xf>
    <xf numFmtId="0" fontId="23" fillId="2" borderId="39" xfId="0" applyFont="1" applyFill="1" applyBorder="1" applyAlignment="1" applyProtection="1">
      <protection locked="0"/>
    </xf>
    <xf numFmtId="0" fontId="23" fillId="2" borderId="38" xfId="0" applyFont="1" applyFill="1" applyBorder="1" applyAlignment="1" applyProtection="1">
      <protection locked="0"/>
    </xf>
    <xf numFmtId="49" fontId="23" fillId="2" borderId="36" xfId="0" applyNumberFormat="1" applyFont="1" applyFill="1" applyBorder="1" applyAlignment="1" applyProtection="1">
      <protection locked="0"/>
    </xf>
    <xf numFmtId="49" fontId="23" fillId="2" borderId="39" xfId="0" applyNumberFormat="1" applyFont="1" applyFill="1" applyBorder="1" applyAlignment="1" applyProtection="1">
      <protection locked="0"/>
    </xf>
    <xf numFmtId="49" fontId="23" fillId="2" borderId="38" xfId="0" applyNumberFormat="1" applyFont="1" applyFill="1" applyBorder="1" applyAlignment="1" applyProtection="1">
      <protection locked="0"/>
    </xf>
    <xf numFmtId="0" fontId="23" fillId="14" borderId="18" xfId="0" applyFont="1" applyFill="1" applyBorder="1" applyProtection="1">
      <alignment vertical="center"/>
      <protection locked="0"/>
    </xf>
    <xf numFmtId="0" fontId="23" fillId="14" borderId="23" xfId="0" applyFont="1" applyFill="1" applyBorder="1" applyProtection="1">
      <alignment vertical="center"/>
      <protection locked="0"/>
    </xf>
    <xf numFmtId="6" fontId="4" fillId="14" borderId="24" xfId="3" applyFont="1" applyFill="1" applyBorder="1" applyAlignment="1" applyProtection="1">
      <protection locked="0"/>
    </xf>
    <xf numFmtId="0" fontId="23" fillId="14" borderId="19" xfId="0" applyFont="1" applyFill="1" applyBorder="1" applyProtection="1">
      <alignment vertical="center"/>
      <protection locked="0"/>
    </xf>
    <xf numFmtId="0" fontId="23" fillId="14" borderId="25" xfId="0" applyFont="1" applyFill="1" applyBorder="1" applyProtection="1">
      <alignment vertical="center"/>
      <protection locked="0"/>
    </xf>
    <xf numFmtId="0" fontId="23" fillId="14" borderId="26" xfId="0" applyFont="1" applyFill="1" applyBorder="1" applyProtection="1">
      <alignment vertical="center"/>
      <protection locked="0"/>
    </xf>
    <xf numFmtId="0" fontId="23" fillId="14" borderId="27" xfId="0" applyFont="1" applyFill="1" applyBorder="1" applyProtection="1">
      <alignment vertical="center"/>
      <protection locked="0"/>
    </xf>
    <xf numFmtId="0" fontId="23" fillId="15" borderId="18" xfId="0" applyFont="1" applyFill="1" applyBorder="1" applyProtection="1">
      <alignment vertical="center"/>
      <protection locked="0"/>
    </xf>
    <xf numFmtId="0" fontId="23" fillId="15" borderId="21" xfId="0" applyFont="1" applyFill="1" applyBorder="1" applyProtection="1">
      <alignment vertical="center"/>
      <protection locked="0"/>
    </xf>
    <xf numFmtId="0" fontId="23" fillId="15" borderId="19" xfId="0" applyFont="1" applyFill="1" applyBorder="1" applyProtection="1">
      <alignment vertical="center"/>
      <protection locked="0"/>
    </xf>
    <xf numFmtId="6" fontId="4" fillId="15" borderId="13" xfId="3" applyFont="1" applyFill="1" applyBorder="1" applyAlignment="1" applyProtection="1">
      <protection locked="0"/>
    </xf>
    <xf numFmtId="0" fontId="23" fillId="15" borderId="22" xfId="0" applyFont="1" applyFill="1" applyBorder="1" applyProtection="1">
      <alignment vertical="center"/>
      <protection locked="0"/>
    </xf>
    <xf numFmtId="6" fontId="6" fillId="15" borderId="93" xfId="3" applyFont="1" applyFill="1" applyBorder="1" applyAlignment="1" applyProtection="1">
      <alignment horizontal="right"/>
      <protection locked="0"/>
    </xf>
    <xf numFmtId="6" fontId="6" fillId="15" borderId="49" xfId="3" applyFont="1" applyFill="1" applyBorder="1" applyAlignment="1" applyProtection="1">
      <alignment horizontal="right"/>
      <protection locked="0"/>
    </xf>
    <xf numFmtId="6" fontId="6" fillId="15" borderId="53" xfId="3" applyFont="1" applyFill="1" applyBorder="1" applyAlignment="1" applyProtection="1">
      <alignment horizontal="right"/>
      <protection locked="0"/>
    </xf>
    <xf numFmtId="179" fontId="15" fillId="15" borderId="87" xfId="0" applyNumberFormat="1" applyFont="1" applyFill="1" applyBorder="1" applyAlignment="1" applyProtection="1">
      <alignment horizontal="left"/>
      <protection locked="0"/>
    </xf>
    <xf numFmtId="56" fontId="6" fillId="15" borderId="94" xfId="0" applyNumberFormat="1" applyFont="1" applyFill="1" applyBorder="1" applyAlignment="1" applyProtection="1">
      <alignment horizontal="right"/>
      <protection locked="0"/>
    </xf>
    <xf numFmtId="6" fontId="15" fillId="15" borderId="93" xfId="3" applyFont="1" applyFill="1" applyBorder="1" applyAlignment="1" applyProtection="1">
      <alignment horizontal="right" wrapText="1"/>
      <protection locked="0"/>
    </xf>
    <xf numFmtId="38" fontId="6" fillId="15" borderId="68" xfId="2" applyFont="1" applyFill="1" applyBorder="1" applyAlignment="1" applyProtection="1">
      <alignment horizontal="left"/>
      <protection locked="0"/>
    </xf>
    <xf numFmtId="179" fontId="15" fillId="15" borderId="94" xfId="2" applyNumberFormat="1" applyFont="1" applyFill="1" applyBorder="1" applyAlignment="1" applyProtection="1">
      <alignment horizontal="right"/>
      <protection locked="0"/>
    </xf>
    <xf numFmtId="6" fontId="15" fillId="15" borderId="93" xfId="3" applyFont="1" applyFill="1" applyBorder="1" applyAlignment="1" applyProtection="1">
      <alignment horizontal="right"/>
      <protection locked="0"/>
    </xf>
    <xf numFmtId="179" fontId="6" fillId="15" borderId="87" xfId="0" applyNumberFormat="1" applyFont="1" applyFill="1" applyBorder="1" applyAlignment="1" applyProtection="1">
      <alignment horizontal="left"/>
      <protection locked="0"/>
    </xf>
    <xf numFmtId="6" fontId="15" fillId="15" borderId="49" xfId="3" applyFont="1" applyFill="1" applyBorder="1" applyAlignment="1" applyProtection="1">
      <alignment horizontal="right" wrapText="1"/>
      <protection locked="0"/>
    </xf>
    <xf numFmtId="38" fontId="6" fillId="15" borderId="87" xfId="2" applyFont="1" applyFill="1" applyBorder="1" applyAlignment="1" applyProtection="1">
      <alignment horizontal="left"/>
      <protection locked="0"/>
    </xf>
    <xf numFmtId="179" fontId="15" fillId="15" borderId="88" xfId="2" applyNumberFormat="1" applyFont="1" applyFill="1" applyBorder="1" applyAlignment="1" applyProtection="1">
      <alignment horizontal="right"/>
      <protection locked="0"/>
    </xf>
    <xf numFmtId="6" fontId="15" fillId="15" borderId="49" xfId="3" applyFont="1" applyFill="1" applyBorder="1" applyAlignment="1" applyProtection="1">
      <alignment horizontal="right"/>
      <protection locked="0"/>
    </xf>
    <xf numFmtId="56" fontId="6" fillId="15" borderId="88" xfId="0" applyNumberFormat="1" applyFont="1" applyFill="1" applyBorder="1" applyAlignment="1" applyProtection="1">
      <alignment horizontal="right"/>
      <protection locked="0"/>
    </xf>
    <xf numFmtId="179" fontId="6" fillId="15" borderId="73" xfId="0" applyNumberFormat="1" applyFont="1" applyFill="1" applyBorder="1" applyAlignment="1" applyProtection="1">
      <alignment horizontal="left"/>
      <protection locked="0"/>
    </xf>
    <xf numFmtId="56" fontId="6" fillId="15" borderId="86" xfId="0" applyNumberFormat="1" applyFont="1" applyFill="1" applyBorder="1" applyAlignment="1" applyProtection="1">
      <alignment horizontal="right"/>
      <protection locked="0"/>
    </xf>
    <xf numFmtId="6" fontId="15" fillId="15" borderId="53" xfId="3" applyFont="1" applyFill="1" applyBorder="1" applyAlignment="1" applyProtection="1">
      <alignment horizontal="right" wrapText="1"/>
      <protection locked="0"/>
    </xf>
    <xf numFmtId="38" fontId="6" fillId="15" borderId="73" xfId="2" applyFont="1" applyFill="1" applyBorder="1" applyAlignment="1" applyProtection="1">
      <alignment horizontal="left"/>
      <protection locked="0"/>
    </xf>
    <xf numFmtId="179" fontId="15" fillId="15" borderId="86" xfId="2" applyNumberFormat="1" applyFont="1" applyFill="1" applyBorder="1" applyAlignment="1" applyProtection="1">
      <alignment horizontal="right"/>
      <protection locked="0"/>
    </xf>
    <xf numFmtId="56" fontId="6" fillId="15" borderId="92" xfId="0" applyNumberFormat="1" applyFont="1" applyFill="1" applyBorder="1" applyAlignment="1" applyProtection="1">
      <alignment horizontal="right"/>
      <protection locked="0"/>
    </xf>
    <xf numFmtId="38" fontId="6" fillId="15" borderId="91" xfId="2" applyFont="1" applyFill="1" applyBorder="1" applyAlignment="1" applyProtection="1">
      <alignment horizontal="left"/>
      <protection locked="0"/>
    </xf>
    <xf numFmtId="6" fontId="15" fillId="15" borderId="56" xfId="3" applyFont="1" applyFill="1" applyBorder="1" applyAlignment="1" applyProtection="1">
      <alignment horizontal="right"/>
      <protection locked="0"/>
    </xf>
    <xf numFmtId="179" fontId="15" fillId="15" borderId="92" xfId="2" applyNumberFormat="1" applyFont="1" applyFill="1" applyBorder="1" applyAlignment="1" applyProtection="1">
      <alignment horizontal="right"/>
      <protection locked="0"/>
    </xf>
    <xf numFmtId="6" fontId="15" fillId="15" borderId="73" xfId="3" applyFont="1" applyFill="1" applyBorder="1" applyAlignment="1" applyProtection="1">
      <alignment horizontal="left"/>
      <protection locked="0"/>
    </xf>
    <xf numFmtId="0" fontId="55" fillId="15" borderId="89" xfId="0" applyFont="1" applyFill="1" applyBorder="1" applyAlignment="1" applyProtection="1">
      <protection locked="0"/>
    </xf>
    <xf numFmtId="0" fontId="55" fillId="15" borderId="90" xfId="0" applyFont="1" applyFill="1" applyBorder="1" applyAlignment="1" applyProtection="1">
      <protection locked="0"/>
    </xf>
    <xf numFmtId="0" fontId="4" fillId="15" borderId="15" xfId="0" applyFont="1" applyFill="1" applyBorder="1" applyProtection="1">
      <alignment vertical="center"/>
      <protection locked="0"/>
    </xf>
    <xf numFmtId="6" fontId="4" fillId="15" borderId="15" xfId="3" applyFont="1" applyFill="1" applyBorder="1" applyProtection="1">
      <alignment vertical="center"/>
      <protection locked="0"/>
    </xf>
    <xf numFmtId="179" fontId="4" fillId="15" borderId="15" xfId="3" applyNumberFormat="1" applyFont="1" applyFill="1" applyBorder="1" applyProtection="1">
      <alignment vertical="center"/>
      <protection locked="0"/>
    </xf>
    <xf numFmtId="0" fontId="4" fillId="15" borderId="16" xfId="0" applyFont="1" applyFill="1" applyBorder="1" applyProtection="1">
      <alignment vertical="center"/>
      <protection locked="0"/>
    </xf>
    <xf numFmtId="6" fontId="4" fillId="15" borderId="16" xfId="3" applyFont="1" applyFill="1" applyBorder="1" applyProtection="1">
      <alignment vertical="center"/>
      <protection locked="0"/>
    </xf>
    <xf numFmtId="179" fontId="4" fillId="15" borderId="16" xfId="3" applyNumberFormat="1" applyFont="1" applyFill="1" applyBorder="1" applyProtection="1">
      <alignment vertical="center"/>
      <protection locked="0"/>
    </xf>
    <xf numFmtId="179" fontId="4" fillId="15" borderId="16" xfId="0" applyNumberFormat="1" applyFont="1" applyFill="1" applyBorder="1" applyProtection="1">
      <alignment vertical="center"/>
      <protection locked="0"/>
    </xf>
    <xf numFmtId="0" fontId="4" fillId="15" borderId="17" xfId="0" applyFont="1" applyFill="1" applyBorder="1" applyProtection="1">
      <alignment vertical="center"/>
      <protection locked="0"/>
    </xf>
    <xf numFmtId="6" fontId="4" fillId="15" borderId="17" xfId="3" applyFont="1" applyFill="1" applyBorder="1" applyProtection="1">
      <alignment vertical="center"/>
      <protection locked="0"/>
    </xf>
    <xf numFmtId="179" fontId="4" fillId="15" borderId="17" xfId="3" applyNumberFormat="1" applyFont="1" applyFill="1" applyBorder="1" applyProtection="1">
      <alignment vertical="center"/>
      <protection locked="0"/>
    </xf>
    <xf numFmtId="179" fontId="6" fillId="15" borderId="121" xfId="0" applyNumberFormat="1" applyFont="1" applyFill="1" applyBorder="1" applyAlignment="1" applyProtection="1">
      <alignment horizontal="left"/>
      <protection locked="0"/>
    </xf>
    <xf numFmtId="179" fontId="6" fillId="15" borderId="116" xfId="0" applyNumberFormat="1" applyFont="1" applyFill="1" applyBorder="1" applyAlignment="1" applyProtection="1">
      <alignment horizontal="left"/>
      <protection locked="0"/>
    </xf>
    <xf numFmtId="179" fontId="6" fillId="15" borderId="70" xfId="0" applyNumberFormat="1" applyFont="1" applyFill="1" applyBorder="1" applyAlignment="1" applyProtection="1">
      <alignment horizontal="left"/>
      <protection locked="0"/>
    </xf>
    <xf numFmtId="179" fontId="6" fillId="15" borderId="105" xfId="0" applyNumberFormat="1" applyFont="1" applyFill="1" applyBorder="1" applyAlignment="1" applyProtection="1">
      <alignment horizontal="left"/>
      <protection locked="0"/>
    </xf>
    <xf numFmtId="179" fontId="6" fillId="15" borderId="72" xfId="0" applyNumberFormat="1" applyFont="1" applyFill="1" applyBorder="1" applyAlignment="1" applyProtection="1">
      <alignment horizontal="left"/>
      <protection locked="0"/>
    </xf>
    <xf numFmtId="179" fontId="6" fillId="15" borderId="106" xfId="0" applyNumberFormat="1" applyFont="1" applyFill="1" applyBorder="1" applyAlignment="1" applyProtection="1">
      <alignment horizontal="left"/>
      <protection locked="0"/>
    </xf>
    <xf numFmtId="6" fontId="4" fillId="0" borderId="12" xfId="3" applyFont="1" applyFill="1" applyBorder="1" applyAlignment="1" applyProtection="1"/>
    <xf numFmtId="6" fontId="5" fillId="13" borderId="40" xfId="3" applyFont="1" applyFill="1" applyBorder="1" applyAlignment="1" applyProtection="1">
      <alignment horizontal="right" vertical="center"/>
      <protection locked="0"/>
    </xf>
    <xf numFmtId="6" fontId="5" fillId="13" borderId="41" xfId="3" applyFont="1" applyFill="1" applyBorder="1" applyAlignment="1" applyProtection="1">
      <alignment horizontal="right" vertical="center"/>
      <protection locked="0"/>
    </xf>
    <xf numFmtId="6" fontId="5" fillId="13" borderId="42" xfId="3" applyFont="1" applyFill="1" applyBorder="1" applyAlignment="1" applyProtection="1">
      <alignment horizontal="right" vertical="center"/>
      <protection locked="0"/>
    </xf>
    <xf numFmtId="6" fontId="46" fillId="13" borderId="9" xfId="3" applyFont="1" applyFill="1" applyBorder="1" applyAlignment="1" applyProtection="1">
      <alignment horizontal="right" vertical="center"/>
      <protection locked="0"/>
    </xf>
    <xf numFmtId="6" fontId="15" fillId="12" borderId="84" xfId="3" applyFont="1" applyFill="1" applyBorder="1" applyAlignment="1" applyProtection="1">
      <alignment horizontal="right"/>
    </xf>
    <xf numFmtId="6" fontId="37" fillId="12" borderId="82" xfId="3" applyFont="1" applyFill="1" applyBorder="1" applyAlignment="1" applyProtection="1">
      <alignment horizontal="right"/>
    </xf>
    <xf numFmtId="6" fontId="37" fillId="12" borderId="92" xfId="3" applyFont="1" applyFill="1" applyBorder="1" applyAlignment="1" applyProtection="1">
      <alignment horizontal="right"/>
    </xf>
    <xf numFmtId="6" fontId="4" fillId="2" borderId="20" xfId="3" applyFont="1" applyFill="1" applyBorder="1" applyAlignment="1" applyProtection="1">
      <protection locked="0"/>
    </xf>
    <xf numFmtId="6" fontId="4" fillId="3" borderId="13" xfId="3" applyFont="1" applyFill="1" applyBorder="1" applyAlignment="1" applyProtection="1">
      <protection locked="0"/>
    </xf>
    <xf numFmtId="6" fontId="4" fillId="3" borderId="20" xfId="3" applyFont="1" applyFill="1" applyBorder="1" applyAlignment="1" applyProtection="1">
      <protection locked="0"/>
    </xf>
    <xf numFmtId="6" fontId="4" fillId="15" borderId="12" xfId="3" applyFont="1" applyFill="1" applyBorder="1" applyAlignment="1" applyProtection="1">
      <protection locked="0"/>
    </xf>
    <xf numFmtId="6" fontId="4" fillId="15" borderId="20" xfId="3" applyFont="1" applyFill="1" applyBorder="1" applyAlignment="1" applyProtection="1">
      <protection locked="0"/>
    </xf>
    <xf numFmtId="6" fontId="4" fillId="4" borderId="12" xfId="3" applyFont="1" applyFill="1" applyBorder="1" applyAlignment="1" applyProtection="1">
      <protection locked="0"/>
    </xf>
    <xf numFmtId="6" fontId="4" fillId="4" borderId="13" xfId="3" applyFont="1" applyFill="1" applyBorder="1" applyAlignment="1" applyProtection="1">
      <protection locked="0"/>
    </xf>
    <xf numFmtId="6" fontId="4" fillId="4" borderId="20" xfId="3" applyFont="1" applyFill="1" applyBorder="1" applyAlignment="1" applyProtection="1">
      <protection locked="0"/>
    </xf>
    <xf numFmtId="6" fontId="4" fillId="5" borderId="12" xfId="3" applyFont="1" applyFill="1" applyBorder="1" applyAlignment="1" applyProtection="1">
      <protection locked="0"/>
    </xf>
    <xf numFmtId="6" fontId="4" fillId="5" borderId="20" xfId="3" applyFont="1" applyFill="1" applyBorder="1" applyAlignment="1" applyProtection="1">
      <protection locked="0"/>
    </xf>
    <xf numFmtId="6" fontId="4" fillId="6" borderId="12" xfId="3" applyFont="1" applyFill="1" applyBorder="1" applyAlignment="1" applyProtection="1">
      <protection locked="0"/>
    </xf>
    <xf numFmtId="6" fontId="4" fillId="6" borderId="13" xfId="3" applyFont="1" applyFill="1" applyBorder="1" applyAlignment="1" applyProtection="1">
      <protection locked="0"/>
    </xf>
    <xf numFmtId="6" fontId="4" fillId="6" borderId="20" xfId="3" applyFont="1" applyFill="1" applyBorder="1" applyAlignment="1" applyProtection="1">
      <protection locked="0"/>
    </xf>
    <xf numFmtId="6" fontId="4" fillId="7" borderId="12" xfId="3" applyFont="1" applyFill="1" applyBorder="1" applyAlignment="1" applyProtection="1">
      <protection locked="0"/>
    </xf>
    <xf numFmtId="6" fontId="4" fillId="7" borderId="13" xfId="3" applyFont="1" applyFill="1" applyBorder="1" applyAlignment="1" applyProtection="1">
      <protection locked="0"/>
    </xf>
    <xf numFmtId="6" fontId="4" fillId="7" borderId="20" xfId="3" applyFont="1" applyFill="1" applyBorder="1" applyAlignment="1" applyProtection="1">
      <protection locked="0"/>
    </xf>
    <xf numFmtId="6" fontId="4" fillId="8" borderId="12" xfId="3" applyFont="1" applyFill="1" applyBorder="1" applyAlignment="1" applyProtection="1">
      <protection locked="0"/>
    </xf>
    <xf numFmtId="6" fontId="4" fillId="8" borderId="13" xfId="3" applyFont="1" applyFill="1" applyBorder="1" applyAlignment="1" applyProtection="1">
      <protection locked="0"/>
    </xf>
    <xf numFmtId="6" fontId="4" fillId="8" borderId="20" xfId="3" applyFont="1" applyFill="1" applyBorder="1" applyAlignment="1" applyProtection="1">
      <protection locked="0"/>
    </xf>
    <xf numFmtId="6" fontId="4" fillId="9" borderId="12" xfId="3" applyFont="1" applyFill="1" applyBorder="1" applyAlignment="1" applyProtection="1">
      <protection locked="0"/>
    </xf>
    <xf numFmtId="6" fontId="4" fillId="9" borderId="13" xfId="3" applyFont="1" applyFill="1" applyBorder="1" applyAlignment="1" applyProtection="1">
      <protection locked="0"/>
    </xf>
    <xf numFmtId="6" fontId="4" fillId="9" borderId="20" xfId="3" applyFont="1" applyFill="1" applyBorder="1" applyAlignment="1" applyProtection="1">
      <protection locked="0"/>
    </xf>
    <xf numFmtId="6" fontId="4" fillId="10" borderId="12" xfId="3" applyFont="1" applyFill="1" applyBorder="1" applyAlignment="1" applyProtection="1">
      <protection locked="0"/>
    </xf>
    <xf numFmtId="6" fontId="4" fillId="10" borderId="13" xfId="3" applyFont="1" applyFill="1" applyBorder="1" applyAlignment="1" applyProtection="1">
      <protection locked="0"/>
    </xf>
    <xf numFmtId="6" fontId="4" fillId="10" borderId="20" xfId="3" applyFont="1" applyFill="1" applyBorder="1" applyAlignment="1" applyProtection="1">
      <protection locked="0"/>
    </xf>
    <xf numFmtId="6" fontId="4" fillId="11" borderId="12" xfId="3" applyFont="1" applyFill="1" applyBorder="1" applyAlignment="1" applyProtection="1">
      <protection locked="0"/>
    </xf>
    <xf numFmtId="6" fontId="4" fillId="11" borderId="13" xfId="3" applyFont="1" applyFill="1" applyBorder="1" applyAlignment="1" applyProtection="1">
      <protection locked="0"/>
    </xf>
    <xf numFmtId="6" fontId="4" fillId="11" borderId="20" xfId="3" applyFont="1" applyFill="1" applyBorder="1" applyAlignment="1" applyProtection="1"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horizontal="center" vertical="center"/>
      <protection locked="0"/>
    </xf>
    <xf numFmtId="0" fontId="47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Alignment="1"/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6" fontId="3" fillId="0" borderId="11" xfId="0" applyNumberFormat="1" applyFont="1" applyBorder="1" applyAlignment="1" applyProtection="1">
      <alignment horizontal="center" vertical="center" wrapText="1"/>
      <protection locked="0"/>
    </xf>
    <xf numFmtId="6" fontId="3" fillId="0" borderId="10" xfId="0" applyNumberFormat="1" applyFont="1" applyBorder="1" applyAlignment="1" applyProtection="1">
      <alignment horizontal="center" vertical="center" wrapText="1"/>
      <protection locked="0"/>
    </xf>
    <xf numFmtId="38" fontId="3" fillId="0" borderId="11" xfId="2" applyFont="1" applyBorder="1" applyAlignment="1" applyProtection="1">
      <alignment horizontal="center" vertical="center"/>
      <protection locked="0"/>
    </xf>
    <xf numFmtId="38" fontId="3" fillId="0" borderId="10" xfId="2" applyFont="1" applyBorder="1" applyAlignment="1" applyProtection="1">
      <alignment horizontal="center" vertical="center"/>
      <protection locked="0"/>
    </xf>
    <xf numFmtId="0" fontId="45" fillId="16" borderId="11" xfId="0" applyFont="1" applyFill="1" applyBorder="1" applyAlignment="1" applyProtection="1">
      <alignment horizontal="right" vertical="center"/>
      <protection locked="0"/>
    </xf>
    <xf numFmtId="0" fontId="45" fillId="16" borderId="1" xfId="0" applyFont="1" applyFill="1" applyBorder="1" applyAlignment="1" applyProtection="1">
      <alignment horizontal="right" vertical="center"/>
      <protection locked="0"/>
    </xf>
    <xf numFmtId="0" fontId="45" fillId="16" borderId="10" xfId="0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55" fontId="57" fillId="0" borderId="0" xfId="0" applyNumberFormat="1" applyFont="1" applyAlignment="1" applyProtection="1">
      <alignment horizontal="center" vertical="center"/>
      <protection locked="0"/>
    </xf>
    <xf numFmtId="55" fontId="25" fillId="0" borderId="0" xfId="0" applyNumberFormat="1" applyFont="1" applyAlignment="1" applyProtection="1">
      <alignment horizontal="center" vertical="center"/>
      <protection locked="0"/>
    </xf>
    <xf numFmtId="176" fontId="25" fillId="0" borderId="0" xfId="0" applyNumberFormat="1" applyFont="1" applyAlignment="1">
      <alignment horizontal="right" vertical="center"/>
    </xf>
    <xf numFmtId="181" fontId="13" fillId="0" borderId="0" xfId="0" applyNumberFormat="1" applyFont="1" applyAlignment="1" applyProtection="1">
      <alignment horizontal="center" vertical="center"/>
      <protection locked="0"/>
    </xf>
    <xf numFmtId="181" fontId="12" fillId="0" borderId="122" xfId="0" applyNumberFormat="1" applyFont="1" applyBorder="1" applyAlignment="1" applyProtection="1">
      <alignment horizontal="center" vertical="center"/>
      <protection locked="0"/>
    </xf>
    <xf numFmtId="181" fontId="12" fillId="0" borderId="77" xfId="0" applyNumberFormat="1" applyFont="1" applyBorder="1" applyAlignment="1" applyProtection="1">
      <alignment horizontal="center" vertical="center"/>
      <protection locked="0"/>
    </xf>
    <xf numFmtId="181" fontId="12" fillId="0" borderId="123" xfId="0" applyNumberFormat="1" applyFont="1" applyBorder="1" applyAlignment="1" applyProtection="1">
      <alignment horizontal="center" vertical="center"/>
      <protection locked="0"/>
    </xf>
    <xf numFmtId="181" fontId="12" fillId="0" borderId="64" xfId="0" applyNumberFormat="1" applyFont="1" applyBorder="1" applyAlignment="1" applyProtection="1">
      <alignment horizontal="center" vertical="center"/>
      <protection locked="0"/>
    </xf>
    <xf numFmtId="38" fontId="12" fillId="0" borderId="97" xfId="2" applyFont="1" applyBorder="1" applyAlignment="1" applyProtection="1">
      <alignment horizontal="center" vertical="center"/>
      <protection locked="0"/>
    </xf>
    <xf numFmtId="38" fontId="12" fillId="0" borderId="124" xfId="2" applyFont="1" applyBorder="1" applyAlignment="1" applyProtection="1">
      <alignment horizontal="center" vertical="center"/>
      <protection locked="0"/>
    </xf>
    <xf numFmtId="38" fontId="12" fillId="0" borderId="99" xfId="2" applyFont="1" applyBorder="1" applyAlignment="1" applyProtection="1">
      <alignment horizontal="center" vertical="center"/>
      <protection locked="0"/>
    </xf>
    <xf numFmtId="38" fontId="12" fillId="0" borderId="78" xfId="2" applyFont="1" applyBorder="1" applyAlignment="1" applyProtection="1">
      <alignment horizontal="center" vertical="center"/>
      <protection locked="0"/>
    </xf>
    <xf numFmtId="0" fontId="12" fillId="0" borderId="125" xfId="0" applyFont="1" applyBorder="1" applyAlignment="1" applyProtection="1">
      <alignment horizontal="center" vertical="center" wrapText="1"/>
      <protection locked="0"/>
    </xf>
    <xf numFmtId="0" fontId="12" fillId="0" borderId="126" xfId="0" applyFont="1" applyBorder="1" applyAlignment="1" applyProtection="1">
      <alignment horizontal="center" vertical="center" wrapText="1"/>
      <protection locked="0"/>
    </xf>
    <xf numFmtId="0" fontId="12" fillId="0" borderId="98" xfId="0" applyFont="1" applyBorder="1" applyAlignment="1" applyProtection="1">
      <alignment horizontal="center" vertical="center" wrapText="1"/>
      <protection locked="0"/>
    </xf>
    <xf numFmtId="0" fontId="12" fillId="0" borderId="102" xfId="0" applyFont="1" applyBorder="1" applyAlignment="1" applyProtection="1">
      <alignment horizontal="center" vertical="center" wrapText="1"/>
      <protection locked="0"/>
    </xf>
    <xf numFmtId="185" fontId="37" fillId="0" borderId="49" xfId="3" applyNumberFormat="1" applyFont="1" applyBorder="1" applyAlignment="1" applyProtection="1">
      <alignment horizontal="right"/>
    </xf>
    <xf numFmtId="185" fontId="37" fillId="0" borderId="93" xfId="3" applyNumberFormat="1" applyFont="1" applyBorder="1" applyAlignment="1" applyProtection="1">
      <alignment horizontal="right"/>
    </xf>
    <xf numFmtId="185" fontId="31" fillId="0" borderId="63" xfId="3" applyNumberFormat="1" applyFont="1" applyBorder="1" applyAlignment="1" applyProtection="1">
      <alignment horizontal="right" vertical="center"/>
    </xf>
    <xf numFmtId="185" fontId="37" fillId="3" borderId="49" xfId="0" applyNumberFormat="1" applyFont="1" applyFill="1" applyBorder="1" applyAlignment="1" applyProtection="1">
      <alignment horizontal="right"/>
      <protection locked="0"/>
    </xf>
    <xf numFmtId="185" fontId="24" fillId="3" borderId="49" xfId="0" applyNumberFormat="1" applyFont="1" applyFill="1" applyBorder="1" applyAlignment="1" applyProtection="1">
      <alignment horizontal="right"/>
      <protection locked="0"/>
    </xf>
    <xf numFmtId="185" fontId="24" fillId="3" borderId="53" xfId="0" applyNumberFormat="1" applyFont="1" applyFill="1" applyBorder="1" applyAlignment="1" applyProtection="1">
      <alignment horizontal="right"/>
      <protection locked="0"/>
    </xf>
    <xf numFmtId="185" fontId="37" fillId="0" borderId="57" xfId="2" applyNumberFormat="1" applyFont="1" applyBorder="1" applyAlignment="1" applyProtection="1">
      <alignment horizontal="right" vertical="center"/>
      <protection locked="0"/>
    </xf>
    <xf numFmtId="0" fontId="31" fillId="0" borderId="0" xfId="0" applyFont="1" applyAlignment="1" applyProtection="1">
      <alignment horizontal="left"/>
      <protection locked="0"/>
    </xf>
  </cellXfs>
  <cellStyles count="4">
    <cellStyle name="ハイパーリンク" xfId="1" builtinId="8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5DF2FFFE-0BC7-4062-9620-784C885296E7}"/>
            </a:ext>
          </a:extLst>
        </xdr:cNvPr>
        <xdr:cNvCxnSpPr/>
      </xdr:nvCxnSpPr>
      <xdr:spPr>
        <a:xfrm flipV="1">
          <a:off x="5400675" y="6400800"/>
          <a:ext cx="1190625" cy="4572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2F2CFBAF-68E9-4E95-BF5E-F3BE4E0740C4}"/>
            </a:ext>
          </a:extLst>
        </xdr:cNvPr>
        <xdr:cNvCxnSpPr/>
      </xdr:nvCxnSpPr>
      <xdr:spPr>
        <a:xfrm flipV="1">
          <a:off x="5400675" y="6400800"/>
          <a:ext cx="1190625" cy="4572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2B25CD2E-8C82-4C9A-BCA8-5AC9ED6CBB6C}"/>
            </a:ext>
          </a:extLst>
        </xdr:cNvPr>
        <xdr:cNvCxnSpPr/>
      </xdr:nvCxnSpPr>
      <xdr:spPr>
        <a:xfrm flipV="1">
          <a:off x="5400675" y="19602450"/>
          <a:ext cx="1190625" cy="4572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F6D56E5-D9E3-4E72-B09C-83FBF1AA6C0C}"/>
            </a:ext>
          </a:extLst>
        </xdr:cNvPr>
        <xdr:cNvCxnSpPr/>
      </xdr:nvCxnSpPr>
      <xdr:spPr>
        <a:xfrm flipV="1">
          <a:off x="5400675" y="19602450"/>
          <a:ext cx="1190625" cy="4572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A06E2463-B92A-4FBC-8120-AA36F5FB7515}"/>
            </a:ext>
          </a:extLst>
        </xdr:cNvPr>
        <xdr:cNvCxnSpPr/>
      </xdr:nvCxnSpPr>
      <xdr:spPr>
        <a:xfrm flipV="1">
          <a:off x="5400675" y="19602450"/>
          <a:ext cx="1190625" cy="4572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385E2774-0135-4756-9286-5FE2987E3E68}"/>
            </a:ext>
          </a:extLst>
        </xdr:cNvPr>
        <xdr:cNvCxnSpPr/>
      </xdr:nvCxnSpPr>
      <xdr:spPr>
        <a:xfrm flipV="1">
          <a:off x="5400675" y="6400800"/>
          <a:ext cx="1190625" cy="4572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8972472E-0691-4FF9-B50C-854CB1E87822}"/>
            </a:ext>
          </a:extLst>
        </xdr:cNvPr>
        <xdr:cNvCxnSpPr/>
      </xdr:nvCxnSpPr>
      <xdr:spPr>
        <a:xfrm flipV="1">
          <a:off x="5400675" y="6400800"/>
          <a:ext cx="1190625" cy="4572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30B8E19-A34A-4B41-B089-C9D3FB2F4A05}"/>
            </a:ext>
          </a:extLst>
        </xdr:cNvPr>
        <xdr:cNvCxnSpPr/>
      </xdr:nvCxnSpPr>
      <xdr:spPr>
        <a:xfrm flipV="1">
          <a:off x="5400675" y="19602450"/>
          <a:ext cx="1190625" cy="4572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93A87FD-0EBD-4DEE-BDE9-C01C0DA889F8}"/>
            </a:ext>
          </a:extLst>
        </xdr:cNvPr>
        <xdr:cNvCxnSpPr/>
      </xdr:nvCxnSpPr>
      <xdr:spPr>
        <a:xfrm flipV="1">
          <a:off x="4210050" y="19602450"/>
          <a:ext cx="1190625" cy="4572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5B2CCE5-5D78-4F55-A4F9-D79CBC941AC3}"/>
            </a:ext>
          </a:extLst>
        </xdr:cNvPr>
        <xdr:cNvCxnSpPr/>
      </xdr:nvCxnSpPr>
      <xdr:spPr>
        <a:xfrm flipV="1">
          <a:off x="5400675" y="19602450"/>
          <a:ext cx="1190625" cy="4572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32AFB040-9443-4756-A064-F097F5014A6F}"/>
            </a:ext>
          </a:extLst>
        </xdr:cNvPr>
        <xdr:cNvCxnSpPr/>
      </xdr:nvCxnSpPr>
      <xdr:spPr>
        <a:xfrm flipV="1">
          <a:off x="5400675" y="19602450"/>
          <a:ext cx="1190625" cy="4572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A5622995-C9BC-4548-B09E-6C2358CD71D5}"/>
            </a:ext>
          </a:extLst>
        </xdr:cNvPr>
        <xdr:cNvCxnSpPr/>
      </xdr:nvCxnSpPr>
      <xdr:spPr>
        <a:xfrm flipV="1">
          <a:off x="5400675" y="19602450"/>
          <a:ext cx="1190625" cy="4572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A2D390C5-2339-4BEA-A425-3E2976C657CD}"/>
            </a:ext>
          </a:extLst>
        </xdr:cNvPr>
        <xdr:cNvCxnSpPr/>
      </xdr:nvCxnSpPr>
      <xdr:spPr>
        <a:xfrm flipV="1">
          <a:off x="5400675" y="19602450"/>
          <a:ext cx="1190625" cy="4572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EA7BB10-2023-40BD-A09E-E91CF1F93735}"/>
            </a:ext>
          </a:extLst>
        </xdr:cNvPr>
        <xdr:cNvCxnSpPr/>
      </xdr:nvCxnSpPr>
      <xdr:spPr>
        <a:xfrm flipV="1">
          <a:off x="5400675" y="19602450"/>
          <a:ext cx="1190625" cy="4572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170020D-099C-4EBE-88D0-D25477E433F5}"/>
            </a:ext>
          </a:extLst>
        </xdr:cNvPr>
        <xdr:cNvCxnSpPr/>
      </xdr:nvCxnSpPr>
      <xdr:spPr>
        <a:xfrm flipV="1">
          <a:off x="5400675" y="19602450"/>
          <a:ext cx="1190625" cy="4572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61"/>
  <sheetViews>
    <sheetView tabSelected="1" workbookViewId="0">
      <pane ySplit="3" topLeftCell="A4" activePane="bottomLeft" state="frozen"/>
      <selection activeCell="C17" sqref="C17"/>
      <selection pane="bottomLeft" sqref="A1:G1"/>
    </sheetView>
  </sheetViews>
  <sheetFormatPr defaultRowHeight="13.5" x14ac:dyDescent="0.4"/>
  <cols>
    <col min="1" max="1" width="39.625" style="1" customWidth="1"/>
    <col min="2" max="2" width="15.625" style="2" customWidth="1"/>
    <col min="3" max="4" width="15.625" style="8" customWidth="1"/>
    <col min="5" max="5" width="15.625" style="4" customWidth="1"/>
    <col min="6" max="6" width="15.625" style="5" customWidth="1"/>
    <col min="7" max="7" width="16.125" style="1" customWidth="1"/>
    <col min="8" max="8" width="18.5" style="1" customWidth="1"/>
    <col min="9" max="16384" width="9" style="1"/>
  </cols>
  <sheetData>
    <row r="1" spans="1:26" ht="38.25" customHeight="1" x14ac:dyDescent="0.4">
      <c r="A1" s="1218" t="s">
        <v>178</v>
      </c>
      <c r="B1" s="1218"/>
      <c r="C1" s="1218"/>
      <c r="D1" s="1218"/>
      <c r="E1" s="1218"/>
      <c r="F1" s="1218"/>
      <c r="G1" s="1218"/>
    </row>
    <row r="2" spans="1:26" ht="21" customHeight="1" x14ac:dyDescent="0.4">
      <c r="A2" s="1219" t="s">
        <v>2</v>
      </c>
      <c r="B2" s="1219"/>
      <c r="C2" s="1219"/>
      <c r="D2" s="1219"/>
      <c r="E2" s="1219"/>
      <c r="F2" s="1219"/>
      <c r="G2" s="1219"/>
      <c r="H2" s="3"/>
    </row>
    <row r="3" spans="1:26" ht="18" customHeight="1" x14ac:dyDescent="0.15">
      <c r="A3" s="9" t="s">
        <v>179</v>
      </c>
      <c r="B3" s="817"/>
      <c r="C3" s="817"/>
      <c r="D3" s="817"/>
      <c r="E3" s="817"/>
      <c r="F3" s="13" t="s">
        <v>7</v>
      </c>
      <c r="G3" s="167">
        <f ca="1">NOW()</f>
        <v>44276.014670717595</v>
      </c>
      <c r="H3" s="3"/>
    </row>
    <row r="4" spans="1:26" ht="36.75" customHeight="1" x14ac:dyDescent="0.4">
      <c r="A4" s="197" t="s">
        <v>186</v>
      </c>
      <c r="B4" s="189"/>
      <c r="C4" s="189"/>
      <c r="D4" s="1"/>
      <c r="E4" s="189"/>
      <c r="F4" s="189"/>
      <c r="G4" s="189"/>
      <c r="H4" s="3"/>
    </row>
    <row r="5" spans="1:26" s="33" customFormat="1" ht="18" customHeight="1" thickBot="1" x14ac:dyDescent="0.2">
      <c r="A5" s="9"/>
      <c r="B5" s="208"/>
      <c r="E5" s="13"/>
      <c r="G5" s="12" t="s">
        <v>6</v>
      </c>
      <c r="I5" s="14"/>
      <c r="J5" s="209"/>
      <c r="K5" s="210"/>
      <c r="M5" s="211"/>
      <c r="N5" s="18"/>
      <c r="O5" s="212"/>
      <c r="P5" s="20"/>
      <c r="Q5" s="21"/>
      <c r="R5" s="18"/>
      <c r="S5" s="20"/>
      <c r="T5" s="22"/>
      <c r="U5" s="23"/>
      <c r="V5" s="24"/>
      <c r="W5" s="25"/>
      <c r="X5" s="211"/>
      <c r="Y5" s="211"/>
      <c r="Z5" s="211"/>
    </row>
    <row r="6" spans="1:26" s="7" customFormat="1" ht="42" customHeight="1" thickBot="1" x14ac:dyDescent="0.45">
      <c r="A6" s="1221" t="s">
        <v>187</v>
      </c>
      <c r="B6" s="1222"/>
      <c r="C6" s="26" t="s">
        <v>8</v>
      </c>
      <c r="D6" s="27" t="s">
        <v>183</v>
      </c>
      <c r="E6" s="28" t="s">
        <v>3</v>
      </c>
      <c r="F6" s="29" t="s">
        <v>9</v>
      </c>
      <c r="G6" s="30" t="s">
        <v>4</v>
      </c>
      <c r="H6" s="6"/>
    </row>
    <row r="7" spans="1:26" ht="33" customHeight="1" x14ac:dyDescent="0.4">
      <c r="A7" s="1101" t="s">
        <v>226</v>
      </c>
      <c r="B7" s="1102"/>
      <c r="C7" s="1180"/>
      <c r="D7" s="169">
        <f>'01月銀行口座入出金表'!C5+'01月銀行口座入出金表'!C6+'01月銀行口座入出金表'!C7+'01月銀行口座入出金表'!C8+'01月銀行口座入出金表'!C9</f>
        <v>0</v>
      </c>
      <c r="E7" s="164">
        <f>'01月銀行口座入出金表'!F5+'01月銀行口座入出金表'!F6+'01月銀行口座入出金表'!F7+'01月銀行口座入出金表'!F8+'01月銀行口座入出金表'!F9</f>
        <v>0</v>
      </c>
      <c r="F7" s="165">
        <f>'01月銀行口座入出金表'!I5+'01月銀行口座入出金表'!I6+'01月銀行口座入出金表'!I7+'01月銀行口座入出金表'!I8+'01月銀行口座入出金表'!I9</f>
        <v>0</v>
      </c>
      <c r="G7" s="171">
        <f t="shared" ref="G7:G16" si="0">C7-D7+E7-F7</f>
        <v>0</v>
      </c>
    </row>
    <row r="8" spans="1:26" ht="33" customHeight="1" x14ac:dyDescent="0.4">
      <c r="A8" s="1103" t="s">
        <v>227</v>
      </c>
      <c r="B8" s="1104"/>
      <c r="C8" s="1181"/>
      <c r="D8" s="835">
        <f>'01月銀行口座入出金表'!C10+'01月銀行口座入出金表'!C11+'01月銀行口座入出金表'!C12+'01月銀行口座入出金表'!C13+'01月銀行口座入出金表'!C14</f>
        <v>0</v>
      </c>
      <c r="E8" s="173">
        <f>'01月銀行口座入出金表'!F10+'01月銀行口座入出金表'!F11+'01月銀行口座入出金表'!F12+'01月銀行口座入出金表'!F13+'01月銀行口座入出金表'!F14</f>
        <v>0</v>
      </c>
      <c r="F8" s="174">
        <f>'01月銀行口座入出金表'!I10+'01月銀行口座入出金表'!I11+'01月銀行口座入出金表'!I12+'01月銀行口座入出金表'!I13+'01月銀行口座入出金表'!I14</f>
        <v>0</v>
      </c>
      <c r="G8" s="171">
        <f t="shared" si="0"/>
        <v>0</v>
      </c>
    </row>
    <row r="9" spans="1:26" ht="33" customHeight="1" x14ac:dyDescent="0.4">
      <c r="A9" s="1103" t="s">
        <v>228</v>
      </c>
      <c r="B9" s="1104"/>
      <c r="C9" s="1181"/>
      <c r="D9" s="835">
        <f>'01月銀行口座入出金表'!C15+'01月銀行口座入出金表'!C16+'01月銀行口座入出金表'!C17+'01月銀行口座入出金表'!C18+'01月銀行口座入出金表'!C19</f>
        <v>0</v>
      </c>
      <c r="E9" s="173">
        <f>'01月銀行口座入出金表'!F15+'01月銀行口座入出金表'!F16+'01月銀行口座入出金表'!F17+'01月銀行口座入出金表'!F18+'01月銀行口座入出金表'!F19</f>
        <v>0</v>
      </c>
      <c r="F9" s="174">
        <f>'01月銀行口座入出金表'!I15+'01月銀行口座入出金表'!I16+'01月銀行口座入出金表'!I17+'01月銀行口座入出金表'!I18+'01月銀行口座入出金表'!I19</f>
        <v>0</v>
      </c>
      <c r="G9" s="171">
        <f t="shared" si="0"/>
        <v>0</v>
      </c>
    </row>
    <row r="10" spans="1:26" ht="33" customHeight="1" x14ac:dyDescent="0.4">
      <c r="A10" s="1103" t="s">
        <v>229</v>
      </c>
      <c r="B10" s="1105"/>
      <c r="C10" s="1181"/>
      <c r="D10" s="835">
        <f>'01月銀行口座入出金表'!C20+'01月銀行口座入出金表'!C21+'01月銀行口座入出金表'!C22+'01月銀行口座入出金表'!C23+'01月銀行口座入出金表'!C24</f>
        <v>0</v>
      </c>
      <c r="E10" s="173">
        <f>'01月銀行口座入出金表'!F20+'01月銀行口座入出金表'!F21+'01月銀行口座入出金表'!F22+'01月銀行口座入出金表'!F23+'01月銀行口座入出金表'!F24</f>
        <v>0</v>
      </c>
      <c r="F10" s="174">
        <f>'01月銀行口座入出金表'!I20+'01月銀行口座入出金表'!I21+'01月銀行口座入出金表'!I22+'01月銀行口座入出金表'!I23+'01月銀行口座入出金表'!I24</f>
        <v>0</v>
      </c>
      <c r="G10" s="171">
        <f t="shared" si="0"/>
        <v>0</v>
      </c>
    </row>
    <row r="11" spans="1:26" ht="33" customHeight="1" x14ac:dyDescent="0.4">
      <c r="A11" s="1103" t="s">
        <v>230</v>
      </c>
      <c r="B11" s="1105"/>
      <c r="C11" s="1181"/>
      <c r="D11" s="835">
        <f>'01月銀行口座入出金表'!C25+'01月銀行口座入出金表'!C26+'01月銀行口座入出金表'!C27+'01月銀行口座入出金表'!C28+'01月銀行口座入出金表'!C29</f>
        <v>0</v>
      </c>
      <c r="E11" s="175">
        <f>'01月銀行口座入出金表'!F25+'01月銀行口座入出金表'!F26+'01月銀行口座入出金表'!F27+'01月銀行口座入出金表'!F28+'01月銀行口座入出金表'!F29</f>
        <v>0</v>
      </c>
      <c r="F11" s="174">
        <f>'01月銀行口座入出金表'!I25+'01月銀行口座入出金表'!I26+'01月銀行口座入出金表'!I27+'01月銀行口座入出金表'!I28+'01月銀行口座入出金表'!I29</f>
        <v>0</v>
      </c>
      <c r="G11" s="171">
        <f t="shared" si="0"/>
        <v>0</v>
      </c>
    </row>
    <row r="12" spans="1:26" ht="33" customHeight="1" x14ac:dyDescent="0.4">
      <c r="A12" s="1103" t="s">
        <v>231</v>
      </c>
      <c r="B12" s="1105"/>
      <c r="C12" s="1181"/>
      <c r="D12" s="835">
        <f>'01月銀行口座入出金表'!C30+'01月銀行口座入出金表'!C31+'01月銀行口座入出金表'!C32+'01月銀行口座入出金表'!C33+'01月銀行口座入出金表'!C34</f>
        <v>0</v>
      </c>
      <c r="E12" s="175">
        <f>'01月銀行口座入出金表'!F30+'01月銀行口座入出金表'!F31+'01月銀行口座入出金表'!F32+'01月銀行口座入出金表'!F33+'01月銀行口座入出金表'!F34</f>
        <v>0</v>
      </c>
      <c r="F12" s="174">
        <f>'01月銀行口座入出金表'!I30+'01月銀行口座入出金表'!I31+'01月銀行口座入出金表'!I32+'01月銀行口座入出金表'!I33+'01月銀行口座入出金表'!I34</f>
        <v>0</v>
      </c>
      <c r="G12" s="171">
        <f t="shared" si="0"/>
        <v>0</v>
      </c>
    </row>
    <row r="13" spans="1:26" ht="33" customHeight="1" x14ac:dyDescent="0.4">
      <c r="A13" s="1103" t="s">
        <v>232</v>
      </c>
      <c r="B13" s="1105"/>
      <c r="C13" s="1181"/>
      <c r="D13" s="835">
        <f>'01月銀行口座入出金表'!C35+'01月銀行口座入出金表'!C36+'01月銀行口座入出金表'!C37+'01月銀行口座入出金表'!C38+'01月銀行口座入出金表'!C39</f>
        <v>0</v>
      </c>
      <c r="E13" s="175">
        <f>'01月銀行口座入出金表'!F35+'01月銀行口座入出金表'!F36+'01月銀行口座入出金表'!F37+'01月銀行口座入出金表'!F38+'01月銀行口座入出金表'!F39</f>
        <v>0</v>
      </c>
      <c r="F13" s="174">
        <f>'01月銀行口座入出金表'!I35+'01月銀行口座入出金表'!I36+'01月銀行口座入出金表'!I37+'01月銀行口座入出金表'!I38+'01月銀行口座入出金表'!I39</f>
        <v>0</v>
      </c>
      <c r="G13" s="171">
        <f t="shared" si="0"/>
        <v>0</v>
      </c>
    </row>
    <row r="14" spans="1:26" ht="33" customHeight="1" x14ac:dyDescent="0.4">
      <c r="A14" s="1103" t="s">
        <v>233</v>
      </c>
      <c r="B14" s="1105"/>
      <c r="C14" s="1181"/>
      <c r="D14" s="835">
        <f>'01月銀行口座入出金表'!C40+'01月銀行口座入出金表'!C41+'01月銀行口座入出金表'!C42+'01月銀行口座入出金表'!C43+'01月銀行口座入出金表'!C44</f>
        <v>0</v>
      </c>
      <c r="E14" s="175">
        <f>'01月銀行口座入出金表'!F40+'01月銀行口座入出金表'!F41+'01月銀行口座入出金表'!F42+'01月銀行口座入出金表'!F43+'01月銀行口座入出金表'!F44</f>
        <v>0</v>
      </c>
      <c r="F14" s="174">
        <f>'01月銀行口座入出金表'!I40+'01月銀行口座入出金表'!I41+'01月銀行口座入出金表'!I42+'01月銀行口座入出金表'!I43+'01月銀行口座入出金表'!I44</f>
        <v>0</v>
      </c>
      <c r="G14" s="171">
        <f t="shared" si="0"/>
        <v>0</v>
      </c>
    </row>
    <row r="15" spans="1:26" ht="33" customHeight="1" x14ac:dyDescent="0.4">
      <c r="A15" s="1103" t="s">
        <v>234</v>
      </c>
      <c r="B15" s="1105"/>
      <c r="C15" s="1181"/>
      <c r="D15" s="835">
        <f>'01月銀行口座入出金表'!C45+'01月銀行口座入出金表'!C46+'01月銀行口座入出金表'!C47+'01月銀行口座入出金表'!C48+'01月銀行口座入出金表'!C49</f>
        <v>0</v>
      </c>
      <c r="E15" s="175">
        <f>'01月銀行口座入出金表'!F45+'01月銀行口座入出金表'!F46+'01月銀行口座入出金表'!F47+'01月銀行口座入出金表'!F48+'01月銀行口座入出金表'!F49</f>
        <v>0</v>
      </c>
      <c r="F15" s="174">
        <f>'01月銀行口座入出金表'!I45+'01月銀行口座入出金表'!I46+'01月銀行口座入出金表'!I47+'01月銀行口座入出金表'!I48+'01月銀行口座入出金表'!I49</f>
        <v>0</v>
      </c>
      <c r="G15" s="171">
        <f t="shared" si="0"/>
        <v>0</v>
      </c>
    </row>
    <row r="16" spans="1:26" ht="33" customHeight="1" thickBot="1" x14ac:dyDescent="0.45">
      <c r="A16" s="1103" t="s">
        <v>235</v>
      </c>
      <c r="B16" s="1106"/>
      <c r="C16" s="1182"/>
      <c r="D16" s="170">
        <f>'01月銀行口座入出金表'!C50+'01月銀行口座入出金表'!C51+'01月銀行口座入出金表'!C52+'01月銀行口座入出金表'!C53+'01月銀行口座入出金表'!C54</f>
        <v>0</v>
      </c>
      <c r="E16" s="176">
        <f>'01月銀行口座入出金表'!F50+'01月銀行口座入出金表'!F51+'01月銀行口座入出金表'!F52+'01月銀行口座入出金表'!F53+'01月銀行口座入出金表'!F54</f>
        <v>0</v>
      </c>
      <c r="F16" s="196">
        <f>'01月銀行口座入出金表'!I50+'01月銀行口座入出金表'!I51+'01月銀行口座入出金表'!I52+'01月銀行口座入出金表'!I53+'01月銀行口座入出金表'!I54</f>
        <v>0</v>
      </c>
      <c r="G16" s="172">
        <f t="shared" si="0"/>
        <v>0</v>
      </c>
    </row>
    <row r="17" spans="1:8" ht="36" customHeight="1" thickBot="1" x14ac:dyDescent="0.45">
      <c r="A17" s="1223" t="s">
        <v>64</v>
      </c>
      <c r="B17" s="1224"/>
      <c r="C17" s="1183"/>
      <c r="D17" s="178"/>
      <c r="E17" s="179">
        <f>'01月現金入出金表'!D36</f>
        <v>0</v>
      </c>
      <c r="F17" s="180">
        <f>'01月現金入出金表'!F37</f>
        <v>0</v>
      </c>
      <c r="G17" s="195">
        <f>C17+E17-F17</f>
        <v>0</v>
      </c>
    </row>
    <row r="18" spans="1:8" ht="42" customHeight="1" thickBot="1" x14ac:dyDescent="0.45">
      <c r="A18" s="1225" t="s">
        <v>1</v>
      </c>
      <c r="B18" s="1226"/>
      <c r="C18" s="226">
        <f>SUM(C7:C17)</f>
        <v>0</v>
      </c>
      <c r="D18" s="230">
        <f>SUM(D7:D17)</f>
        <v>0</v>
      </c>
      <c r="E18" s="231">
        <f>SUM(E7:E17)</f>
        <v>0</v>
      </c>
      <c r="F18" s="232">
        <f>SUM(F7:F17)</f>
        <v>0</v>
      </c>
      <c r="G18" s="233">
        <f>C18-D18+E18-F18</f>
        <v>0</v>
      </c>
    </row>
    <row r="19" spans="1:8" ht="36" customHeight="1" x14ac:dyDescent="0.4"/>
    <row r="20" spans="1:8" ht="54" customHeight="1" x14ac:dyDescent="0.25">
      <c r="A20" s="1220" t="s">
        <v>180</v>
      </c>
      <c r="B20" s="1220"/>
      <c r="C20" s="1220"/>
      <c r="D20" s="1220"/>
      <c r="E20" s="1220"/>
      <c r="F20" s="1220"/>
      <c r="G20" s="1220"/>
      <c r="H20" s="191"/>
    </row>
    <row r="21" spans="1:8" ht="42.75" customHeight="1" thickBot="1" x14ac:dyDescent="0.3">
      <c r="A21" s="205" t="s">
        <v>70</v>
      </c>
      <c r="B21" s="203"/>
      <c r="C21" s="203"/>
      <c r="D21" s="214"/>
      <c r="E21" s="215"/>
      <c r="F21" s="216"/>
      <c r="G21" s="217"/>
    </row>
    <row r="22" spans="1:8" ht="42" customHeight="1" thickBot="1" x14ac:dyDescent="0.45">
      <c r="A22" s="1215" t="s">
        <v>67</v>
      </c>
      <c r="B22" s="1216"/>
      <c r="C22" s="1216"/>
      <c r="D22" s="1217"/>
      <c r="E22" s="199" t="s">
        <v>66</v>
      </c>
      <c r="F22" s="199" t="s">
        <v>74</v>
      </c>
      <c r="G22" s="201" t="s">
        <v>181</v>
      </c>
    </row>
    <row r="23" spans="1:8" ht="21" customHeight="1" thickBot="1" x14ac:dyDescent="0.2">
      <c r="A23" s="1227" t="s">
        <v>250</v>
      </c>
      <c r="B23" s="1228"/>
      <c r="C23" s="1228"/>
      <c r="D23" s="1228"/>
      <c r="E23" s="1228"/>
      <c r="F23" s="1229"/>
      <c r="G23" s="1179">
        <f>C18</f>
        <v>0</v>
      </c>
    </row>
    <row r="24" spans="1:8" ht="21" customHeight="1" x14ac:dyDescent="0.15">
      <c r="A24" s="1115" t="s">
        <v>252</v>
      </c>
      <c r="B24" s="1028"/>
      <c r="C24" s="1028"/>
      <c r="D24" s="1029"/>
      <c r="E24" s="1030">
        <v>0</v>
      </c>
      <c r="F24" s="222">
        <f>E24*12</f>
        <v>0</v>
      </c>
      <c r="G24" s="224">
        <f t="shared" ref="G24:G33" si="1">E24*12</f>
        <v>0</v>
      </c>
    </row>
    <row r="25" spans="1:8" ht="21" customHeight="1" x14ac:dyDescent="0.15">
      <c r="A25" s="1116" t="s">
        <v>255</v>
      </c>
      <c r="B25" s="1031"/>
      <c r="C25" s="1031"/>
      <c r="D25" s="1032"/>
      <c r="E25" s="1030">
        <v>0</v>
      </c>
      <c r="F25" s="223">
        <f>E25*12</f>
        <v>0</v>
      </c>
      <c r="G25" s="225">
        <f t="shared" si="1"/>
        <v>0</v>
      </c>
    </row>
    <row r="26" spans="1:8" ht="21" customHeight="1" x14ac:dyDescent="0.15">
      <c r="A26" s="1116" t="s">
        <v>251</v>
      </c>
      <c r="B26" s="1031"/>
      <c r="C26" s="1031"/>
      <c r="D26" s="1032"/>
      <c r="E26" s="1030">
        <v>0</v>
      </c>
      <c r="F26" s="223">
        <f t="shared" ref="F26:F33" si="2">E26*12</f>
        <v>0</v>
      </c>
      <c r="G26" s="225">
        <f t="shared" si="1"/>
        <v>0</v>
      </c>
    </row>
    <row r="27" spans="1:8" ht="21" customHeight="1" x14ac:dyDescent="0.15">
      <c r="A27" s="1116" t="s">
        <v>251</v>
      </c>
      <c r="B27" s="1031"/>
      <c r="C27" s="1031"/>
      <c r="D27" s="1032"/>
      <c r="E27" s="1030">
        <v>0</v>
      </c>
      <c r="F27" s="223">
        <f t="shared" si="2"/>
        <v>0</v>
      </c>
      <c r="G27" s="225">
        <f t="shared" si="1"/>
        <v>0</v>
      </c>
    </row>
    <row r="28" spans="1:8" ht="21" customHeight="1" x14ac:dyDescent="0.15">
      <c r="A28" s="1116" t="s">
        <v>251</v>
      </c>
      <c r="B28" s="1031"/>
      <c r="C28" s="1031"/>
      <c r="D28" s="1032"/>
      <c r="E28" s="1030">
        <v>0</v>
      </c>
      <c r="F28" s="223">
        <f t="shared" si="2"/>
        <v>0</v>
      </c>
      <c r="G28" s="225">
        <f t="shared" si="1"/>
        <v>0</v>
      </c>
    </row>
    <row r="29" spans="1:8" ht="21" customHeight="1" x14ac:dyDescent="0.15">
      <c r="A29" s="1116" t="s">
        <v>251</v>
      </c>
      <c r="B29" s="1031"/>
      <c r="C29" s="1031"/>
      <c r="D29" s="1032"/>
      <c r="E29" s="1030">
        <v>0</v>
      </c>
      <c r="F29" s="223">
        <f t="shared" si="2"/>
        <v>0</v>
      </c>
      <c r="G29" s="225">
        <f t="shared" si="1"/>
        <v>0</v>
      </c>
    </row>
    <row r="30" spans="1:8" ht="21" customHeight="1" x14ac:dyDescent="0.15">
      <c r="A30" s="1116" t="s">
        <v>251</v>
      </c>
      <c r="B30" s="1033"/>
      <c r="C30" s="1033"/>
      <c r="D30" s="1034"/>
      <c r="E30" s="1030">
        <v>0</v>
      </c>
      <c r="F30" s="223">
        <f t="shared" si="2"/>
        <v>0</v>
      </c>
      <c r="G30" s="225">
        <f t="shared" si="1"/>
        <v>0</v>
      </c>
    </row>
    <row r="31" spans="1:8" ht="21" customHeight="1" x14ac:dyDescent="0.15">
      <c r="A31" s="1116" t="s">
        <v>251</v>
      </c>
      <c r="B31" s="1033"/>
      <c r="C31" s="1033"/>
      <c r="D31" s="1034"/>
      <c r="E31" s="1030">
        <v>0</v>
      </c>
      <c r="F31" s="223">
        <f t="shared" si="2"/>
        <v>0</v>
      </c>
      <c r="G31" s="225">
        <f t="shared" si="1"/>
        <v>0</v>
      </c>
    </row>
    <row r="32" spans="1:8" ht="21" customHeight="1" x14ac:dyDescent="0.15">
      <c r="A32" s="1116" t="s">
        <v>251</v>
      </c>
      <c r="B32" s="1033"/>
      <c r="C32" s="1033"/>
      <c r="D32" s="1034"/>
      <c r="E32" s="1030">
        <v>0</v>
      </c>
      <c r="F32" s="223">
        <f t="shared" si="2"/>
        <v>0</v>
      </c>
      <c r="G32" s="225">
        <f t="shared" si="1"/>
        <v>0</v>
      </c>
    </row>
    <row r="33" spans="1:8" ht="21" customHeight="1" thickBot="1" x14ac:dyDescent="0.2">
      <c r="A33" s="1117" t="s">
        <v>251</v>
      </c>
      <c r="B33" s="1035"/>
      <c r="C33" s="1035"/>
      <c r="D33" s="1036"/>
      <c r="E33" s="1037">
        <v>0</v>
      </c>
      <c r="F33" s="223">
        <f t="shared" si="2"/>
        <v>0</v>
      </c>
      <c r="G33" s="225">
        <f t="shared" si="1"/>
        <v>0</v>
      </c>
    </row>
    <row r="34" spans="1:8" ht="42" customHeight="1" thickBot="1" x14ac:dyDescent="0.2">
      <c r="A34" s="213"/>
      <c r="B34" s="198"/>
      <c r="C34" s="198"/>
      <c r="D34" s="202" t="s">
        <v>72</v>
      </c>
      <c r="E34" s="221">
        <f>SUM(E24:E33)</f>
        <v>0</v>
      </c>
      <c r="F34" s="221">
        <f>SUM(F24:F33)</f>
        <v>0</v>
      </c>
      <c r="G34" s="226">
        <f>SUM(G23:G33)</f>
        <v>0</v>
      </c>
    </row>
    <row r="35" spans="1:8" ht="18" customHeight="1" x14ac:dyDescent="0.4">
      <c r="A35" s="189"/>
      <c r="B35" s="189"/>
      <c r="C35" s="189"/>
      <c r="D35" s="189"/>
      <c r="E35" s="189"/>
      <c r="F35" s="189"/>
      <c r="G35" s="189"/>
      <c r="H35" s="3"/>
    </row>
    <row r="36" spans="1:8" ht="42" customHeight="1" thickBot="1" x14ac:dyDescent="0.3">
      <c r="A36" s="206" t="s">
        <v>71</v>
      </c>
      <c r="B36" s="204"/>
      <c r="C36" s="204"/>
      <c r="D36" s="204"/>
      <c r="E36" s="204"/>
      <c r="F36" s="204"/>
      <c r="G36" s="204"/>
      <c r="H36" s="191"/>
    </row>
    <row r="37" spans="1:8" ht="42" customHeight="1" thickBot="1" x14ac:dyDescent="0.2">
      <c r="A37" s="1215" t="s">
        <v>68</v>
      </c>
      <c r="B37" s="1216"/>
      <c r="C37" s="1216"/>
      <c r="D37" s="1217"/>
      <c r="E37" s="199" t="s">
        <v>66</v>
      </c>
      <c r="F37" s="199" t="s">
        <v>74</v>
      </c>
      <c r="G37" s="201" t="s">
        <v>182</v>
      </c>
      <c r="H37" s="192"/>
    </row>
    <row r="38" spans="1:8" ht="21" customHeight="1" x14ac:dyDescent="0.15">
      <c r="A38" s="1115" t="s">
        <v>254</v>
      </c>
      <c r="B38" s="1028"/>
      <c r="C38" s="1028"/>
      <c r="D38" s="1029"/>
      <c r="E38" s="1038">
        <v>0</v>
      </c>
      <c r="F38" s="222">
        <f>E38*12</f>
        <v>0</v>
      </c>
      <c r="G38" s="224">
        <f t="shared" ref="G38:G57" si="3">E38*12</f>
        <v>0</v>
      </c>
    </row>
    <row r="39" spans="1:8" ht="21" customHeight="1" x14ac:dyDescent="0.15">
      <c r="A39" s="1116" t="s">
        <v>253</v>
      </c>
      <c r="B39" s="1031"/>
      <c r="C39" s="1031"/>
      <c r="D39" s="1032"/>
      <c r="E39" s="1030">
        <v>0</v>
      </c>
      <c r="F39" s="223">
        <f t="shared" ref="F39:F57" si="4">E39*12</f>
        <v>0</v>
      </c>
      <c r="G39" s="225">
        <f t="shared" si="3"/>
        <v>0</v>
      </c>
    </row>
    <row r="40" spans="1:8" ht="21" customHeight="1" x14ac:dyDescent="0.15">
      <c r="A40" s="1116" t="s">
        <v>253</v>
      </c>
      <c r="B40" s="1031"/>
      <c r="C40" s="1031"/>
      <c r="D40" s="1032"/>
      <c r="E40" s="1030">
        <v>0</v>
      </c>
      <c r="F40" s="223">
        <f>E40*12</f>
        <v>0</v>
      </c>
      <c r="G40" s="225">
        <f t="shared" si="3"/>
        <v>0</v>
      </c>
    </row>
    <row r="41" spans="1:8" ht="21" customHeight="1" x14ac:dyDescent="0.15">
      <c r="A41" s="1116" t="s">
        <v>253</v>
      </c>
      <c r="B41" s="1031"/>
      <c r="C41" s="1031"/>
      <c r="D41" s="1032"/>
      <c r="E41" s="1030">
        <v>0</v>
      </c>
      <c r="F41" s="223">
        <f t="shared" si="4"/>
        <v>0</v>
      </c>
      <c r="G41" s="225">
        <f t="shared" si="3"/>
        <v>0</v>
      </c>
    </row>
    <row r="42" spans="1:8" ht="21" customHeight="1" x14ac:dyDescent="0.15">
      <c r="A42" s="1116" t="s">
        <v>253</v>
      </c>
      <c r="B42" s="1031"/>
      <c r="C42" s="1031"/>
      <c r="D42" s="1032"/>
      <c r="E42" s="1039">
        <v>0</v>
      </c>
      <c r="F42" s="223">
        <f t="shared" si="4"/>
        <v>0</v>
      </c>
      <c r="G42" s="225">
        <f t="shared" si="3"/>
        <v>0</v>
      </c>
    </row>
    <row r="43" spans="1:8" ht="21" customHeight="1" x14ac:dyDescent="0.15">
      <c r="A43" s="1116" t="s">
        <v>253</v>
      </c>
      <c r="B43" s="1031"/>
      <c r="C43" s="1031"/>
      <c r="D43" s="1032"/>
      <c r="E43" s="1039">
        <v>0</v>
      </c>
      <c r="F43" s="223">
        <f>E43*12</f>
        <v>0</v>
      </c>
      <c r="G43" s="225">
        <f t="shared" si="3"/>
        <v>0</v>
      </c>
    </row>
    <row r="44" spans="1:8" ht="21" customHeight="1" x14ac:dyDescent="0.15">
      <c r="A44" s="1116" t="s">
        <v>253</v>
      </c>
      <c r="B44" s="1031"/>
      <c r="C44" s="1031"/>
      <c r="D44" s="1032"/>
      <c r="E44" s="1040">
        <v>0</v>
      </c>
      <c r="F44" s="223">
        <f t="shared" si="4"/>
        <v>0</v>
      </c>
      <c r="G44" s="225">
        <f t="shared" si="3"/>
        <v>0</v>
      </c>
    </row>
    <row r="45" spans="1:8" ht="21" customHeight="1" x14ac:dyDescent="0.15">
      <c r="A45" s="1116" t="s">
        <v>253</v>
      </c>
      <c r="B45" s="1031"/>
      <c r="C45" s="1031"/>
      <c r="D45" s="1032"/>
      <c r="E45" s="1040">
        <v>0</v>
      </c>
      <c r="F45" s="223">
        <f t="shared" si="4"/>
        <v>0</v>
      </c>
      <c r="G45" s="225">
        <f t="shared" si="3"/>
        <v>0</v>
      </c>
    </row>
    <row r="46" spans="1:8" ht="21" customHeight="1" x14ac:dyDescent="0.15">
      <c r="A46" s="1116" t="s">
        <v>253</v>
      </c>
      <c r="B46" s="1031"/>
      <c r="C46" s="1031"/>
      <c r="D46" s="1032"/>
      <c r="E46" s="1041">
        <v>0</v>
      </c>
      <c r="F46" s="223">
        <f t="shared" si="4"/>
        <v>0</v>
      </c>
      <c r="G46" s="225">
        <f t="shared" si="3"/>
        <v>0</v>
      </c>
    </row>
    <row r="47" spans="1:8" ht="21" customHeight="1" x14ac:dyDescent="0.15">
      <c r="A47" s="1116" t="s">
        <v>253</v>
      </c>
      <c r="B47" s="1031"/>
      <c r="C47" s="1031"/>
      <c r="D47" s="1032"/>
      <c r="E47" s="1042">
        <v>0</v>
      </c>
      <c r="F47" s="223">
        <f t="shared" si="4"/>
        <v>0</v>
      </c>
      <c r="G47" s="225">
        <f t="shared" si="3"/>
        <v>0</v>
      </c>
    </row>
    <row r="48" spans="1:8" ht="21" customHeight="1" x14ac:dyDescent="0.15">
      <c r="A48" s="1116" t="s">
        <v>253</v>
      </c>
      <c r="B48" s="1031"/>
      <c r="C48" s="1031"/>
      <c r="D48" s="1032"/>
      <c r="E48" s="1042">
        <v>0</v>
      </c>
      <c r="F48" s="223">
        <f t="shared" si="4"/>
        <v>0</v>
      </c>
      <c r="G48" s="225">
        <f t="shared" si="3"/>
        <v>0</v>
      </c>
    </row>
    <row r="49" spans="1:7" ht="21" customHeight="1" x14ac:dyDescent="0.15">
      <c r="A49" s="1116" t="s">
        <v>253</v>
      </c>
      <c r="B49" s="1031"/>
      <c r="C49" s="1031"/>
      <c r="D49" s="1032"/>
      <c r="E49" s="1041">
        <v>0</v>
      </c>
      <c r="F49" s="223">
        <f t="shared" si="4"/>
        <v>0</v>
      </c>
      <c r="G49" s="225">
        <f t="shared" si="3"/>
        <v>0</v>
      </c>
    </row>
    <row r="50" spans="1:7" ht="21" customHeight="1" x14ac:dyDescent="0.15">
      <c r="A50" s="1116" t="s">
        <v>253</v>
      </c>
      <c r="B50" s="1031"/>
      <c r="C50" s="1031"/>
      <c r="D50" s="1032"/>
      <c r="E50" s="1042">
        <v>0</v>
      </c>
      <c r="F50" s="223">
        <f t="shared" si="4"/>
        <v>0</v>
      </c>
      <c r="G50" s="225">
        <f t="shared" si="3"/>
        <v>0</v>
      </c>
    </row>
    <row r="51" spans="1:7" ht="21" customHeight="1" x14ac:dyDescent="0.15">
      <c r="A51" s="1116" t="s">
        <v>253</v>
      </c>
      <c r="B51" s="1031"/>
      <c r="C51" s="1031"/>
      <c r="D51" s="1032"/>
      <c r="E51" s="1042">
        <v>0</v>
      </c>
      <c r="F51" s="223">
        <f t="shared" si="4"/>
        <v>0</v>
      </c>
      <c r="G51" s="225">
        <f t="shared" si="3"/>
        <v>0</v>
      </c>
    </row>
    <row r="52" spans="1:7" ht="21" customHeight="1" x14ac:dyDescent="0.15">
      <c r="A52" s="1116" t="s">
        <v>253</v>
      </c>
      <c r="B52" s="1031"/>
      <c r="C52" s="1031"/>
      <c r="D52" s="1032"/>
      <c r="E52" s="1042">
        <v>0</v>
      </c>
      <c r="F52" s="223">
        <f t="shared" si="4"/>
        <v>0</v>
      </c>
      <c r="G52" s="225">
        <f t="shared" si="3"/>
        <v>0</v>
      </c>
    </row>
    <row r="53" spans="1:7" ht="21" customHeight="1" x14ac:dyDescent="0.15">
      <c r="A53" s="1116" t="s">
        <v>253</v>
      </c>
      <c r="B53" s="1031"/>
      <c r="C53" s="1031"/>
      <c r="D53" s="1032"/>
      <c r="E53" s="1042">
        <v>0</v>
      </c>
      <c r="F53" s="223">
        <f t="shared" si="4"/>
        <v>0</v>
      </c>
      <c r="G53" s="225">
        <f t="shared" si="3"/>
        <v>0</v>
      </c>
    </row>
    <row r="54" spans="1:7" ht="21" customHeight="1" x14ac:dyDescent="0.15">
      <c r="A54" s="1116" t="s">
        <v>253</v>
      </c>
      <c r="B54" s="1031"/>
      <c r="C54" s="1031"/>
      <c r="D54" s="1032"/>
      <c r="E54" s="1041">
        <v>0</v>
      </c>
      <c r="F54" s="223">
        <f t="shared" si="4"/>
        <v>0</v>
      </c>
      <c r="G54" s="225">
        <f t="shared" si="3"/>
        <v>0</v>
      </c>
    </row>
    <row r="55" spans="1:7" ht="21" customHeight="1" x14ac:dyDescent="0.15">
      <c r="A55" s="1116" t="s">
        <v>253</v>
      </c>
      <c r="B55" s="1031"/>
      <c r="C55" s="1031"/>
      <c r="D55" s="1032"/>
      <c r="E55" s="1042">
        <v>0</v>
      </c>
      <c r="F55" s="223">
        <f t="shared" si="4"/>
        <v>0</v>
      </c>
      <c r="G55" s="225">
        <f t="shared" si="3"/>
        <v>0</v>
      </c>
    </row>
    <row r="56" spans="1:7" ht="21" customHeight="1" x14ac:dyDescent="0.15">
      <c r="A56" s="1116" t="s">
        <v>253</v>
      </c>
      <c r="B56" s="1031"/>
      <c r="C56" s="1031"/>
      <c r="D56" s="1032"/>
      <c r="E56" s="1041">
        <v>0</v>
      </c>
      <c r="F56" s="223">
        <f t="shared" si="4"/>
        <v>0</v>
      </c>
      <c r="G56" s="225">
        <f t="shared" si="3"/>
        <v>0</v>
      </c>
    </row>
    <row r="57" spans="1:7" ht="21" customHeight="1" thickBot="1" x14ac:dyDescent="0.2">
      <c r="A57" s="1117" t="s">
        <v>253</v>
      </c>
      <c r="B57" s="1035"/>
      <c r="C57" s="1035"/>
      <c r="D57" s="1036"/>
      <c r="E57" s="1043">
        <v>0</v>
      </c>
      <c r="F57" s="227">
        <f t="shared" si="4"/>
        <v>0</v>
      </c>
      <c r="G57" s="228">
        <f t="shared" si="3"/>
        <v>0</v>
      </c>
    </row>
    <row r="58" spans="1:7" ht="42" customHeight="1" thickBot="1" x14ac:dyDescent="0.2">
      <c r="A58" s="213"/>
      <c r="B58" s="198"/>
      <c r="C58" s="198"/>
      <c r="D58" s="202" t="s">
        <v>69</v>
      </c>
      <c r="E58" s="221">
        <f>SUM(E38:E57)</f>
        <v>0</v>
      </c>
      <c r="F58" s="221">
        <f>SUM(F38:F57)</f>
        <v>0</v>
      </c>
      <c r="G58" s="226">
        <f>SUM(G38:G57)</f>
        <v>0</v>
      </c>
    </row>
    <row r="59" spans="1:7" ht="39.75" customHeight="1" x14ac:dyDescent="0.2">
      <c r="A59" s="193"/>
      <c r="B59" s="1"/>
      <c r="C59" s="1"/>
      <c r="D59" s="1"/>
      <c r="E59" s="1"/>
      <c r="F59" s="207" t="s">
        <v>75</v>
      </c>
      <c r="G59" s="229">
        <f>G34-G58</f>
        <v>0</v>
      </c>
    </row>
    <row r="60" spans="1:7" ht="18" customHeight="1" x14ac:dyDescent="0.15">
      <c r="A60" s="194"/>
      <c r="B60" s="1"/>
      <c r="C60" s="1"/>
      <c r="D60" s="1"/>
      <c r="E60" s="200"/>
      <c r="F60" s="1"/>
      <c r="G60" s="219" t="s">
        <v>188</v>
      </c>
    </row>
    <row r="61" spans="1:7" ht="18" customHeight="1" x14ac:dyDescent="0.15">
      <c r="A61" s="194"/>
      <c r="B61" s="1"/>
      <c r="C61" s="1"/>
      <c r="D61" s="1"/>
      <c r="E61" s="200"/>
      <c r="F61" s="219"/>
      <c r="G61" s="2"/>
    </row>
  </sheetData>
  <sheetProtection sheet="1" objects="1" scenarios="1"/>
  <mergeCells count="9">
    <mergeCell ref="A37:D37"/>
    <mergeCell ref="A1:G1"/>
    <mergeCell ref="A2:G2"/>
    <mergeCell ref="A20:G20"/>
    <mergeCell ref="A6:B6"/>
    <mergeCell ref="A17:B17"/>
    <mergeCell ref="A18:B18"/>
    <mergeCell ref="A23:F23"/>
    <mergeCell ref="A22:D22"/>
  </mergeCells>
  <phoneticPr fontId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FFCCFF"/>
  </sheetPr>
  <dimension ref="A1:AD57"/>
  <sheetViews>
    <sheetView workbookViewId="0">
      <pane xSplit="1" ySplit="4" topLeftCell="B5" activePane="bottomRight" state="frozen"/>
      <selection activeCell="B55" sqref="B55"/>
      <selection pane="topRight" activeCell="B55" sqref="B55"/>
      <selection pane="bottomLeft" activeCell="B55" sqref="B55"/>
      <selection pane="bottomRight" sqref="A1:L1"/>
    </sheetView>
  </sheetViews>
  <sheetFormatPr defaultRowHeight="18.75" x14ac:dyDescent="0.4"/>
  <cols>
    <col min="1" max="1" width="15.625" style="11" customWidth="1"/>
    <col min="2" max="2" width="13.125" style="11" customWidth="1"/>
    <col min="3" max="3" width="13.125" style="118" customWidth="1"/>
    <col min="4" max="4" width="35.625" style="11" customWidth="1"/>
    <col min="5" max="5" width="9.625" style="11" customWidth="1"/>
    <col min="6" max="6" width="13.125" style="11" customWidth="1"/>
    <col min="7" max="7" width="35.625" style="11" customWidth="1"/>
    <col min="8" max="8" width="9.625" style="10" customWidth="1"/>
    <col min="9" max="9" width="13.125" style="11" customWidth="1"/>
    <col min="10" max="10" width="35.625" style="11" customWidth="1"/>
    <col min="11" max="11" width="9.625" style="11" customWidth="1"/>
    <col min="12" max="12" width="16.625" style="122" bestFit="1" customWidth="1"/>
    <col min="13" max="13" width="13.75" style="14" customWidth="1"/>
    <col min="14" max="14" width="14.25" style="15" bestFit="1" customWidth="1"/>
    <col min="15" max="15" width="10.875" style="16" bestFit="1" customWidth="1"/>
    <col min="16" max="16" width="9" style="11"/>
    <col min="17" max="17" width="10.25" style="17" bestFit="1" customWidth="1"/>
    <col min="18" max="18" width="14.5" style="18" customWidth="1"/>
    <col min="19" max="19" width="10.625" style="19" bestFit="1" customWidth="1"/>
    <col min="20" max="20" width="9.125" style="20" bestFit="1" customWidth="1"/>
    <col min="21" max="21" width="9" style="21"/>
    <col min="22" max="22" width="16.5" style="18" customWidth="1"/>
    <col min="23" max="23" width="11.375" style="20" bestFit="1" customWidth="1"/>
    <col min="24" max="24" width="12.125" style="22" customWidth="1"/>
    <col min="25" max="25" width="12.625" style="23" customWidth="1"/>
    <col min="26" max="26" width="10.5" style="24" bestFit="1" customWidth="1"/>
    <col min="27" max="27" width="9.125" style="25" bestFit="1" customWidth="1"/>
    <col min="28" max="28" width="5.125" style="123" customWidth="1"/>
    <col min="29" max="29" width="10" style="17" customWidth="1"/>
    <col min="30" max="30" width="12.25" style="17" customWidth="1"/>
    <col min="31" max="31" width="12.25" style="11" customWidth="1"/>
    <col min="32" max="16384" width="9" style="11"/>
  </cols>
  <sheetData>
    <row r="1" spans="1:28" ht="63" customHeight="1" x14ac:dyDescent="0.4">
      <c r="A1" s="1230" t="s">
        <v>239</v>
      </c>
      <c r="B1" s="1230"/>
      <c r="C1" s="1230"/>
      <c r="D1" s="1230"/>
      <c r="E1" s="1230"/>
      <c r="F1" s="1230"/>
      <c r="G1" s="1230"/>
      <c r="H1" s="1230"/>
      <c r="I1" s="1230"/>
      <c r="J1" s="1230"/>
      <c r="K1" s="1230"/>
      <c r="L1" s="1230"/>
      <c r="AB1" s="31"/>
    </row>
    <row r="2" spans="1:28" ht="21" customHeight="1" x14ac:dyDescent="0.4">
      <c r="A2" s="1231" t="s">
        <v>10</v>
      </c>
      <c r="B2" s="1231"/>
      <c r="C2" s="1231"/>
      <c r="D2" s="1231"/>
      <c r="E2" s="1231"/>
      <c r="F2" s="1231"/>
      <c r="G2" s="1231"/>
      <c r="H2" s="1231"/>
      <c r="I2" s="1231"/>
      <c r="J2" s="1231"/>
      <c r="K2" s="1231"/>
      <c r="L2" s="1231"/>
      <c r="AB2" s="31"/>
    </row>
    <row r="3" spans="1:28" ht="21" customHeight="1" thickBot="1" x14ac:dyDescent="0.45">
      <c r="A3" s="9" t="s">
        <v>49</v>
      </c>
      <c r="C3" s="1255" t="s">
        <v>11</v>
      </c>
      <c r="D3" s="33"/>
      <c r="E3" s="33"/>
      <c r="F3" s="34"/>
      <c r="G3" s="33"/>
      <c r="H3" s="33"/>
      <c r="I3" s="35"/>
      <c r="J3" s="12" t="s">
        <v>6</v>
      </c>
      <c r="K3" s="13" t="s">
        <v>7</v>
      </c>
      <c r="L3" s="36">
        <f ca="1">NOW()</f>
        <v>44276.014670717595</v>
      </c>
      <c r="AB3" s="17"/>
    </row>
    <row r="4" spans="1:28" ht="52.5" customHeight="1" thickTop="1" thickBot="1" x14ac:dyDescent="0.45">
      <c r="A4" s="37" t="s">
        <v>12</v>
      </c>
      <c r="B4" s="38" t="s">
        <v>13</v>
      </c>
      <c r="C4" s="39" t="s">
        <v>14</v>
      </c>
      <c r="D4" s="40" t="s">
        <v>15</v>
      </c>
      <c r="E4" s="41" t="s">
        <v>16</v>
      </c>
      <c r="F4" s="42" t="s">
        <v>17</v>
      </c>
      <c r="G4" s="43" t="s">
        <v>18</v>
      </c>
      <c r="H4" s="44" t="s">
        <v>19</v>
      </c>
      <c r="I4" s="45" t="s">
        <v>20</v>
      </c>
      <c r="J4" s="46" t="s">
        <v>21</v>
      </c>
      <c r="K4" s="47" t="s">
        <v>22</v>
      </c>
      <c r="L4" s="48" t="s">
        <v>23</v>
      </c>
      <c r="M4" s="49"/>
      <c r="N4" s="50"/>
      <c r="O4" s="51"/>
      <c r="Q4" s="52"/>
      <c r="R4" s="49"/>
      <c r="S4" s="53"/>
      <c r="T4" s="54"/>
      <c r="U4" s="55"/>
      <c r="AB4" s="17"/>
    </row>
    <row r="5" spans="1:28" ht="19.5" thickTop="1" x14ac:dyDescent="0.4">
      <c r="A5" s="56" t="str">
        <f>'03月統合家計簿'!A7</f>
        <v>○○銀行　１</v>
      </c>
      <c r="B5" s="182">
        <f>'02月銀行口座入出金表'!L5</f>
        <v>0</v>
      </c>
      <c r="C5" s="1248">
        <f>'03月カード利用明細表'!B14</f>
        <v>0</v>
      </c>
      <c r="D5" s="818" t="s">
        <v>50</v>
      </c>
      <c r="E5" s="296"/>
      <c r="F5" s="297"/>
      <c r="G5" s="298"/>
      <c r="H5" s="299"/>
      <c r="I5" s="300"/>
      <c r="J5" s="298"/>
      <c r="K5" s="301"/>
      <c r="L5" s="58">
        <f>B5-SUM(C5:C7)+SUM(F5:F9)-SUM(I5:I9)</f>
        <v>0</v>
      </c>
      <c r="M5" s="49"/>
      <c r="N5" s="59"/>
      <c r="O5" s="51"/>
      <c r="Q5" s="52"/>
      <c r="R5" s="49"/>
      <c r="S5" s="53"/>
      <c r="T5" s="54"/>
      <c r="U5" s="55"/>
      <c r="AB5" s="17"/>
    </row>
    <row r="6" spans="1:28" x14ac:dyDescent="0.4">
      <c r="A6" s="60" t="s">
        <v>24</v>
      </c>
      <c r="B6" s="61"/>
      <c r="C6" s="1251"/>
      <c r="D6" s="309"/>
      <c r="E6" s="302"/>
      <c r="F6" s="303"/>
      <c r="G6" s="304"/>
      <c r="H6" s="305"/>
      <c r="I6" s="306"/>
      <c r="J6" s="307"/>
      <c r="K6" s="308"/>
      <c r="L6" s="62"/>
      <c r="M6" s="49"/>
      <c r="N6" s="50"/>
      <c r="O6" s="51"/>
      <c r="Q6" s="52"/>
      <c r="R6" s="49"/>
      <c r="S6" s="53"/>
      <c r="T6" s="54"/>
      <c r="U6" s="55"/>
      <c r="AB6" s="17"/>
    </row>
    <row r="7" spans="1:28" x14ac:dyDescent="0.4">
      <c r="A7" s="63">
        <f>SUM(C5:C7)</f>
        <v>0</v>
      </c>
      <c r="B7" s="61"/>
      <c r="C7" s="1251"/>
      <c r="D7" s="309"/>
      <c r="E7" s="296"/>
      <c r="F7" s="303"/>
      <c r="G7" s="307"/>
      <c r="H7" s="305"/>
      <c r="I7" s="306"/>
      <c r="J7" s="307"/>
      <c r="K7" s="308"/>
      <c r="L7" s="62"/>
      <c r="M7" s="49"/>
      <c r="N7" s="50"/>
      <c r="O7" s="51"/>
      <c r="Q7" s="52"/>
      <c r="R7" s="49"/>
      <c r="S7" s="53"/>
      <c r="T7" s="54"/>
      <c r="U7" s="55"/>
      <c r="AB7" s="17"/>
    </row>
    <row r="8" spans="1:28" x14ac:dyDescent="0.4">
      <c r="A8" s="64" t="s">
        <v>25</v>
      </c>
      <c r="B8" s="61"/>
      <c r="C8" s="1252"/>
      <c r="D8" s="310"/>
      <c r="E8" s="296"/>
      <c r="F8" s="303"/>
      <c r="G8" s="307"/>
      <c r="H8" s="305"/>
      <c r="I8" s="306"/>
      <c r="J8" s="307"/>
      <c r="K8" s="308"/>
      <c r="L8" s="62"/>
      <c r="M8" s="49"/>
      <c r="N8" s="50"/>
      <c r="O8" s="51"/>
      <c r="Q8" s="52"/>
      <c r="R8" s="49"/>
      <c r="S8" s="53"/>
      <c r="T8" s="54"/>
      <c r="U8" s="55"/>
      <c r="AB8" s="17"/>
    </row>
    <row r="9" spans="1:28" ht="19.5" thickBot="1" x14ac:dyDescent="0.45">
      <c r="A9" s="65">
        <f>B5-SUM(C5:C9)</f>
        <v>0</v>
      </c>
      <c r="B9" s="66"/>
      <c r="C9" s="1253"/>
      <c r="D9" s="311"/>
      <c r="E9" s="312"/>
      <c r="F9" s="313"/>
      <c r="G9" s="314"/>
      <c r="H9" s="315"/>
      <c r="I9" s="316"/>
      <c r="J9" s="314"/>
      <c r="K9" s="317"/>
      <c r="L9" s="67"/>
      <c r="M9" s="49"/>
      <c r="N9" s="50"/>
      <c r="O9" s="51"/>
      <c r="Q9" s="52"/>
      <c r="R9" s="49"/>
      <c r="S9" s="53"/>
      <c r="T9" s="54"/>
      <c r="U9" s="55"/>
      <c r="AB9" s="17"/>
    </row>
    <row r="10" spans="1:28" x14ac:dyDescent="0.4">
      <c r="A10" s="68" t="str">
        <f>'03月統合家計簿'!A8</f>
        <v>○○銀行　２</v>
      </c>
      <c r="B10" s="187">
        <f>'02月銀行口座入出金表'!L10</f>
        <v>0</v>
      </c>
      <c r="C10" s="1249">
        <f>'03月カード利用明細表'!B26</f>
        <v>0</v>
      </c>
      <c r="D10" s="815" t="s">
        <v>51</v>
      </c>
      <c r="E10" s="319"/>
      <c r="F10" s="297"/>
      <c r="G10" s="320"/>
      <c r="H10" s="305"/>
      <c r="I10" s="321"/>
      <c r="J10" s="320"/>
      <c r="K10" s="322"/>
      <c r="L10" s="58">
        <f>B10-SUM(C10:C14)+SUM(F10:F14)-SUM(I10:I14)</f>
        <v>0</v>
      </c>
      <c r="M10" s="49"/>
      <c r="N10" s="50"/>
      <c r="O10" s="51"/>
      <c r="Q10" s="52"/>
      <c r="R10" s="49"/>
      <c r="S10" s="53"/>
      <c r="T10" s="54"/>
      <c r="U10" s="55"/>
      <c r="AB10" s="17"/>
    </row>
    <row r="11" spans="1:28" x14ac:dyDescent="0.4">
      <c r="A11" s="60" t="s">
        <v>24</v>
      </c>
      <c r="B11" s="61"/>
      <c r="C11" s="1251"/>
      <c r="D11" s="814"/>
      <c r="E11" s="296"/>
      <c r="F11" s="303"/>
      <c r="G11" s="307"/>
      <c r="H11" s="305"/>
      <c r="I11" s="306"/>
      <c r="J11" s="307"/>
      <c r="K11" s="308"/>
      <c r="L11" s="62"/>
      <c r="M11" s="49"/>
      <c r="N11" s="50"/>
      <c r="O11" s="51"/>
      <c r="Q11" s="52"/>
      <c r="R11" s="49"/>
      <c r="S11" s="53"/>
      <c r="T11" s="54"/>
      <c r="U11" s="55"/>
      <c r="AB11" s="17"/>
    </row>
    <row r="12" spans="1:28" x14ac:dyDescent="0.4">
      <c r="A12" s="63">
        <f>SUM(C10:C14)</f>
        <v>0</v>
      </c>
      <c r="B12" s="61"/>
      <c r="C12" s="1251"/>
      <c r="D12" s="309"/>
      <c r="E12" s="296"/>
      <c r="F12" s="303"/>
      <c r="G12" s="307"/>
      <c r="H12" s="305"/>
      <c r="I12" s="306"/>
      <c r="J12" s="307"/>
      <c r="K12" s="308"/>
      <c r="L12" s="62"/>
      <c r="M12" s="49"/>
      <c r="N12" s="50"/>
      <c r="O12" s="51"/>
      <c r="Q12" s="52"/>
      <c r="R12" s="49"/>
      <c r="S12" s="53"/>
      <c r="T12" s="54"/>
      <c r="U12" s="55"/>
      <c r="AB12" s="17"/>
    </row>
    <row r="13" spans="1:28" x14ac:dyDescent="0.4">
      <c r="A13" s="64" t="s">
        <v>25</v>
      </c>
      <c r="B13" s="61"/>
      <c r="C13" s="1252"/>
      <c r="D13" s="310"/>
      <c r="E13" s="296"/>
      <c r="F13" s="303"/>
      <c r="G13" s="307"/>
      <c r="H13" s="305"/>
      <c r="I13" s="306"/>
      <c r="J13" s="307"/>
      <c r="K13" s="308"/>
      <c r="L13" s="62"/>
      <c r="M13" s="49"/>
      <c r="N13" s="50"/>
      <c r="O13" s="51"/>
      <c r="Q13" s="52"/>
      <c r="R13" s="49"/>
      <c r="S13" s="53"/>
      <c r="T13" s="54"/>
      <c r="U13" s="55"/>
      <c r="AB13" s="17"/>
    </row>
    <row r="14" spans="1:28" ht="19.5" thickBot="1" x14ac:dyDescent="0.45">
      <c r="A14" s="65">
        <f>B10-SUM(C10:C14)</f>
        <v>0</v>
      </c>
      <c r="B14" s="188"/>
      <c r="C14" s="1253"/>
      <c r="D14" s="323"/>
      <c r="E14" s="324"/>
      <c r="F14" s="313"/>
      <c r="G14" s="314"/>
      <c r="H14" s="315"/>
      <c r="I14" s="316"/>
      <c r="J14" s="314"/>
      <c r="K14" s="317"/>
      <c r="L14" s="67"/>
      <c r="M14" s="49"/>
      <c r="N14" s="50"/>
      <c r="O14" s="51"/>
      <c r="Q14" s="52"/>
      <c r="R14" s="49"/>
      <c r="S14" s="53"/>
      <c r="T14" s="54"/>
      <c r="U14" s="55"/>
      <c r="AB14" s="17"/>
    </row>
    <row r="15" spans="1:28" x14ac:dyDescent="0.4">
      <c r="A15" s="68" t="str">
        <f>'03月統合家計簿'!A9</f>
        <v>○○銀行　３</v>
      </c>
      <c r="B15" s="187">
        <f>'02月銀行口座入出金表'!L15</f>
        <v>0</v>
      </c>
      <c r="C15" s="1248">
        <f>'03月カード利用明細表'!B38</f>
        <v>0</v>
      </c>
      <c r="D15" s="814" t="s">
        <v>52</v>
      </c>
      <c r="E15" s="319"/>
      <c r="F15" s="297"/>
      <c r="G15" s="320"/>
      <c r="H15" s="305"/>
      <c r="I15" s="321"/>
      <c r="J15" s="309"/>
      <c r="K15" s="322"/>
      <c r="L15" s="58">
        <f>B15-SUM(C15:C19)+SUM(F15:F19)-SUM(I15:I19)</f>
        <v>0</v>
      </c>
      <c r="M15" s="49"/>
      <c r="N15" s="50"/>
      <c r="O15" s="51"/>
      <c r="Q15" s="52"/>
      <c r="R15" s="49"/>
      <c r="S15" s="53"/>
      <c r="T15" s="54"/>
      <c r="U15" s="55"/>
      <c r="AB15" s="17"/>
    </row>
    <row r="16" spans="1:28" x14ac:dyDescent="0.4">
      <c r="A16" s="60" t="s">
        <v>24</v>
      </c>
      <c r="B16" s="61"/>
      <c r="C16" s="1251"/>
      <c r="D16" s="309"/>
      <c r="E16" s="296"/>
      <c r="F16" s="303"/>
      <c r="G16" s="307"/>
      <c r="H16" s="305"/>
      <c r="I16" s="306"/>
      <c r="J16" s="307"/>
      <c r="K16" s="308"/>
      <c r="L16" s="62"/>
      <c r="M16" s="49"/>
      <c r="N16" s="50"/>
      <c r="O16" s="51"/>
      <c r="Q16" s="52"/>
      <c r="R16" s="49"/>
      <c r="S16" s="53"/>
      <c r="T16" s="54"/>
      <c r="U16" s="55"/>
      <c r="AB16" s="17"/>
    </row>
    <row r="17" spans="1:28" x14ac:dyDescent="0.4">
      <c r="A17" s="63">
        <f>SUM(C15:C19)</f>
        <v>0</v>
      </c>
      <c r="B17" s="61"/>
      <c r="C17" s="1251"/>
      <c r="D17" s="309"/>
      <c r="E17" s="296"/>
      <c r="F17" s="303"/>
      <c r="G17" s="307"/>
      <c r="H17" s="305"/>
      <c r="I17" s="306"/>
      <c r="J17" s="307"/>
      <c r="K17" s="308"/>
      <c r="L17" s="62"/>
      <c r="M17" s="49"/>
      <c r="N17" s="50"/>
      <c r="O17" s="51"/>
      <c r="Q17" s="52"/>
      <c r="R17" s="49"/>
      <c r="S17" s="53"/>
      <c r="T17" s="54"/>
      <c r="U17" s="55"/>
      <c r="AB17" s="17"/>
    </row>
    <row r="18" spans="1:28" x14ac:dyDescent="0.4">
      <c r="A18" s="64" t="s">
        <v>25</v>
      </c>
      <c r="B18" s="61"/>
      <c r="C18" s="1252"/>
      <c r="D18" s="309"/>
      <c r="E18" s="296"/>
      <c r="F18" s="303"/>
      <c r="G18" s="307"/>
      <c r="H18" s="305"/>
      <c r="I18" s="306"/>
      <c r="J18" s="307"/>
      <c r="K18" s="308"/>
      <c r="L18" s="62"/>
      <c r="M18" s="49"/>
      <c r="N18" s="50"/>
      <c r="O18" s="51"/>
      <c r="Q18" s="52"/>
      <c r="R18" s="49"/>
      <c r="S18" s="53"/>
      <c r="T18" s="54"/>
      <c r="U18" s="55"/>
      <c r="AB18" s="17"/>
    </row>
    <row r="19" spans="1:28" ht="19.5" thickBot="1" x14ac:dyDescent="0.45">
      <c r="A19" s="65">
        <f>B15-SUM(C15:C19)</f>
        <v>0</v>
      </c>
      <c r="B19" s="188"/>
      <c r="C19" s="1253"/>
      <c r="D19" s="309"/>
      <c r="E19" s="324"/>
      <c r="F19" s="313"/>
      <c r="G19" s="314"/>
      <c r="H19" s="315"/>
      <c r="I19" s="316"/>
      <c r="J19" s="314"/>
      <c r="K19" s="317"/>
      <c r="L19" s="67"/>
      <c r="M19" s="49"/>
      <c r="N19" s="50"/>
      <c r="O19" s="51"/>
      <c r="Q19" s="52"/>
      <c r="R19" s="49"/>
      <c r="S19" s="53"/>
      <c r="T19" s="54"/>
      <c r="U19" s="55"/>
      <c r="AB19" s="17"/>
    </row>
    <row r="20" spans="1:28" x14ac:dyDescent="0.4">
      <c r="A20" s="68" t="str">
        <f>'03月統合家計簿'!A10</f>
        <v>○○銀行　４</v>
      </c>
      <c r="B20" s="187">
        <f>'02月銀行口座入出金表'!L20</f>
        <v>0</v>
      </c>
      <c r="C20" s="1248">
        <f>'03月カード利用明細表'!B50</f>
        <v>0</v>
      </c>
      <c r="D20" s="815" t="s">
        <v>53</v>
      </c>
      <c r="E20" s="319"/>
      <c r="F20" s="297"/>
      <c r="G20" s="320"/>
      <c r="H20" s="305"/>
      <c r="I20" s="321"/>
      <c r="J20" s="320"/>
      <c r="K20" s="322"/>
      <c r="L20" s="58">
        <f>B20-SUM(C20:C24)+SUM(F20:F24)-SUM(I20:I24)</f>
        <v>0</v>
      </c>
      <c r="M20" s="49"/>
      <c r="N20" s="50"/>
      <c r="O20" s="51"/>
      <c r="Q20" s="52"/>
      <c r="R20" s="49"/>
      <c r="S20" s="53"/>
      <c r="T20" s="54"/>
      <c r="U20" s="55"/>
      <c r="AB20" s="17"/>
    </row>
    <row r="21" spans="1:28" x14ac:dyDescent="0.4">
      <c r="A21" s="60" t="s">
        <v>24</v>
      </c>
      <c r="B21" s="61"/>
      <c r="C21" s="1251"/>
      <c r="D21" s="816"/>
      <c r="E21" s="296"/>
      <c r="F21" s="303"/>
      <c r="G21" s="307"/>
      <c r="H21" s="305"/>
      <c r="I21" s="306"/>
      <c r="J21" s="307"/>
      <c r="K21" s="308"/>
      <c r="L21" s="62"/>
      <c r="M21" s="49"/>
      <c r="N21" s="50"/>
      <c r="O21" s="51"/>
      <c r="Q21" s="52"/>
      <c r="R21" s="49"/>
      <c r="S21" s="53"/>
      <c r="T21" s="54"/>
      <c r="U21" s="55"/>
      <c r="AB21" s="17"/>
    </row>
    <row r="22" spans="1:28" x14ac:dyDescent="0.4">
      <c r="A22" s="63">
        <f>SUM(C20:C24)</f>
        <v>0</v>
      </c>
      <c r="B22" s="61"/>
      <c r="C22" s="1251"/>
      <c r="D22" s="816"/>
      <c r="E22" s="296"/>
      <c r="F22" s="303"/>
      <c r="G22" s="307"/>
      <c r="H22" s="305"/>
      <c r="I22" s="306"/>
      <c r="J22" s="307"/>
      <c r="K22" s="308"/>
      <c r="L22" s="62"/>
      <c r="M22" s="49"/>
      <c r="N22" s="50"/>
      <c r="O22" s="51"/>
      <c r="Q22" s="52"/>
      <c r="R22" s="49"/>
      <c r="S22" s="53"/>
      <c r="T22" s="54"/>
      <c r="U22" s="55"/>
      <c r="AB22" s="17"/>
    </row>
    <row r="23" spans="1:28" x14ac:dyDescent="0.4">
      <c r="A23" s="64" t="s">
        <v>25</v>
      </c>
      <c r="B23" s="61"/>
      <c r="C23" s="1252"/>
      <c r="D23" s="309"/>
      <c r="E23" s="296"/>
      <c r="F23" s="303"/>
      <c r="G23" s="307"/>
      <c r="H23" s="305"/>
      <c r="I23" s="306"/>
      <c r="J23" s="307"/>
      <c r="K23" s="308"/>
      <c r="L23" s="62"/>
      <c r="M23" s="49"/>
      <c r="N23" s="50"/>
      <c r="O23" s="51"/>
      <c r="Q23" s="52"/>
      <c r="R23" s="49"/>
      <c r="S23" s="53"/>
      <c r="T23" s="54"/>
      <c r="U23" s="55"/>
      <c r="AB23" s="17"/>
    </row>
    <row r="24" spans="1:28" ht="19.5" thickBot="1" x14ac:dyDescent="0.45">
      <c r="A24" s="65">
        <f>B20-SUM(C20:C24)</f>
        <v>0</v>
      </c>
      <c r="B24" s="188"/>
      <c r="C24" s="1253"/>
      <c r="D24" s="309"/>
      <c r="E24" s="324"/>
      <c r="F24" s="313"/>
      <c r="G24" s="314"/>
      <c r="H24" s="315"/>
      <c r="I24" s="316"/>
      <c r="J24" s="314"/>
      <c r="K24" s="317"/>
      <c r="L24" s="67"/>
      <c r="M24" s="49"/>
      <c r="N24" s="50"/>
      <c r="O24" s="51"/>
      <c r="Q24" s="52"/>
      <c r="R24" s="49"/>
      <c r="S24" s="53"/>
      <c r="T24" s="54"/>
      <c r="U24" s="55"/>
      <c r="AB24" s="17"/>
    </row>
    <row r="25" spans="1:28" x14ac:dyDescent="0.4">
      <c r="A25" s="68" t="str">
        <f>'03月統合家計簿'!A11</f>
        <v>○○銀行　５</v>
      </c>
      <c r="B25" s="187">
        <f>'02月銀行口座入出金表'!L25</f>
        <v>0</v>
      </c>
      <c r="C25" s="1248">
        <f>'03月カード利用明細表'!B62</f>
        <v>0</v>
      </c>
      <c r="D25" s="815" t="s">
        <v>54</v>
      </c>
      <c r="E25" s="319"/>
      <c r="F25" s="297"/>
      <c r="G25" s="320"/>
      <c r="H25" s="305"/>
      <c r="I25" s="321"/>
      <c r="J25" s="320"/>
      <c r="K25" s="322"/>
      <c r="L25" s="58">
        <f>B25-SUM(C25:C29)+SUM(F25:F29)-SUM(I25:I29)</f>
        <v>0</v>
      </c>
      <c r="M25" s="49"/>
      <c r="N25" s="50"/>
      <c r="O25" s="51"/>
      <c r="Q25" s="52"/>
      <c r="R25" s="49"/>
      <c r="S25" s="53"/>
      <c r="T25" s="54"/>
      <c r="U25" s="55"/>
      <c r="AB25" s="17"/>
    </row>
    <row r="26" spans="1:28" x14ac:dyDescent="0.4">
      <c r="A26" s="60" t="s">
        <v>24</v>
      </c>
      <c r="B26" s="61"/>
      <c r="C26" s="1251"/>
      <c r="D26" s="816"/>
      <c r="E26" s="296"/>
      <c r="F26" s="303"/>
      <c r="G26" s="307"/>
      <c r="H26" s="305"/>
      <c r="I26" s="306"/>
      <c r="J26" s="307"/>
      <c r="K26" s="308"/>
      <c r="L26" s="62"/>
      <c r="M26" s="49"/>
      <c r="N26" s="50"/>
      <c r="O26" s="51"/>
      <c r="Q26" s="52"/>
      <c r="R26" s="49"/>
      <c r="S26" s="53"/>
      <c r="T26" s="54"/>
      <c r="U26" s="55"/>
      <c r="AB26" s="17"/>
    </row>
    <row r="27" spans="1:28" x14ac:dyDescent="0.4">
      <c r="A27" s="63">
        <f>SUM(C25:C29)</f>
        <v>0</v>
      </c>
      <c r="B27" s="61"/>
      <c r="C27" s="1251"/>
      <c r="D27" s="309"/>
      <c r="E27" s="296"/>
      <c r="F27" s="303"/>
      <c r="G27" s="307"/>
      <c r="H27" s="305"/>
      <c r="I27" s="306"/>
      <c r="J27" s="307"/>
      <c r="K27" s="308"/>
      <c r="L27" s="62"/>
      <c r="M27" s="49"/>
      <c r="N27" s="50"/>
      <c r="O27" s="51"/>
      <c r="Q27" s="52"/>
      <c r="R27" s="49"/>
      <c r="S27" s="53"/>
      <c r="T27" s="54"/>
      <c r="U27" s="55"/>
      <c r="AB27" s="17"/>
    </row>
    <row r="28" spans="1:28" x14ac:dyDescent="0.4">
      <c r="A28" s="64" t="s">
        <v>25</v>
      </c>
      <c r="B28" s="61"/>
      <c r="C28" s="1252"/>
      <c r="D28" s="309"/>
      <c r="E28" s="296"/>
      <c r="F28" s="303"/>
      <c r="G28" s="307"/>
      <c r="H28" s="305"/>
      <c r="I28" s="306"/>
      <c r="J28" s="307"/>
      <c r="K28" s="308"/>
      <c r="L28" s="62"/>
      <c r="M28" s="49"/>
      <c r="N28" s="50"/>
      <c r="O28" s="51"/>
      <c r="Q28" s="52"/>
      <c r="R28" s="49"/>
      <c r="S28" s="53"/>
      <c r="T28" s="54"/>
      <c r="U28" s="55"/>
      <c r="AB28" s="17"/>
    </row>
    <row r="29" spans="1:28" ht="19.5" thickBot="1" x14ac:dyDescent="0.45">
      <c r="A29" s="65">
        <f>B25-SUM(C25:C29)</f>
        <v>0</v>
      </c>
      <c r="B29" s="188"/>
      <c r="C29" s="1253"/>
      <c r="D29" s="325"/>
      <c r="E29" s="324"/>
      <c r="F29" s="313"/>
      <c r="G29" s="314"/>
      <c r="H29" s="315"/>
      <c r="I29" s="316"/>
      <c r="J29" s="314"/>
      <c r="K29" s="317"/>
      <c r="L29" s="67"/>
      <c r="M29" s="49"/>
      <c r="N29" s="50"/>
      <c r="O29" s="51"/>
      <c r="Q29" s="52"/>
      <c r="R29" s="49"/>
      <c r="S29" s="53"/>
      <c r="T29" s="54"/>
      <c r="U29" s="55"/>
      <c r="AB29" s="17"/>
    </row>
    <row r="30" spans="1:28" x14ac:dyDescent="0.4">
      <c r="A30" s="68" t="str">
        <f>'03月統合家計簿'!A12</f>
        <v>○○銀行　６</v>
      </c>
      <c r="B30" s="187">
        <f>'02月銀行口座入出金表'!L30</f>
        <v>0</v>
      </c>
      <c r="C30" s="1248">
        <f>'03月カード利用明細表'!B74</f>
        <v>0</v>
      </c>
      <c r="D30" s="318" t="s">
        <v>55</v>
      </c>
      <c r="E30" s="319"/>
      <c r="F30" s="297"/>
      <c r="G30" s="320"/>
      <c r="H30" s="299"/>
      <c r="I30" s="321"/>
      <c r="J30" s="320"/>
      <c r="K30" s="322"/>
      <c r="L30" s="58">
        <f>B30-SUM(C30:C34)+SUM(F30:F34)-SUM(I30:I34)</f>
        <v>0</v>
      </c>
      <c r="M30" s="49"/>
      <c r="N30" s="50"/>
      <c r="O30" s="51"/>
      <c r="Q30" s="52"/>
      <c r="R30" s="49"/>
      <c r="S30" s="53"/>
      <c r="T30" s="54"/>
      <c r="U30" s="55"/>
      <c r="AB30" s="17"/>
    </row>
    <row r="31" spans="1:28" x14ac:dyDescent="0.4">
      <c r="A31" s="60" t="s">
        <v>24</v>
      </c>
      <c r="B31" s="61"/>
      <c r="C31" s="1251"/>
      <c r="D31" s="295"/>
      <c r="E31" s="296"/>
      <c r="F31" s="303"/>
      <c r="G31" s="307"/>
      <c r="H31" s="305"/>
      <c r="I31" s="306"/>
      <c r="J31" s="307"/>
      <c r="K31" s="308"/>
      <c r="L31" s="62"/>
      <c r="M31" s="49"/>
      <c r="N31" s="50"/>
      <c r="O31" s="51"/>
      <c r="Q31" s="52"/>
      <c r="R31" s="49"/>
      <c r="S31" s="53"/>
      <c r="T31" s="54"/>
      <c r="U31" s="55"/>
      <c r="AB31" s="17"/>
    </row>
    <row r="32" spans="1:28" x14ac:dyDescent="0.4">
      <c r="A32" s="63">
        <f>SUM(C30:C34)</f>
        <v>0</v>
      </c>
      <c r="B32" s="61"/>
      <c r="C32" s="1251"/>
      <c r="D32" s="309"/>
      <c r="E32" s="296"/>
      <c r="F32" s="303"/>
      <c r="G32" s="307"/>
      <c r="H32" s="305"/>
      <c r="I32" s="306"/>
      <c r="J32" s="307"/>
      <c r="K32" s="308"/>
      <c r="L32" s="62"/>
      <c r="M32" s="49"/>
      <c r="N32" s="50"/>
      <c r="O32" s="51"/>
      <c r="Q32" s="52"/>
      <c r="R32" s="49"/>
      <c r="S32" s="53"/>
      <c r="T32" s="54"/>
      <c r="U32" s="55"/>
      <c r="AB32" s="17"/>
    </row>
    <row r="33" spans="1:28" x14ac:dyDescent="0.4">
      <c r="A33" s="64" t="s">
        <v>25</v>
      </c>
      <c r="B33" s="61"/>
      <c r="C33" s="1252"/>
      <c r="D33" s="310"/>
      <c r="E33" s="296"/>
      <c r="F33" s="303"/>
      <c r="G33" s="307"/>
      <c r="H33" s="305"/>
      <c r="I33" s="306"/>
      <c r="J33" s="307"/>
      <c r="K33" s="308"/>
      <c r="L33" s="62"/>
      <c r="M33" s="49"/>
      <c r="N33" s="50"/>
      <c r="O33" s="51"/>
      <c r="Q33" s="52"/>
      <c r="R33" s="49"/>
      <c r="S33" s="53"/>
      <c r="T33" s="54"/>
      <c r="U33" s="55"/>
      <c r="AB33" s="17"/>
    </row>
    <row r="34" spans="1:28" ht="19.5" thickBot="1" x14ac:dyDescent="0.45">
      <c r="A34" s="65">
        <f>B30-SUM(C30:C34)</f>
        <v>0</v>
      </c>
      <c r="B34" s="188"/>
      <c r="C34" s="1253"/>
      <c r="D34" s="820"/>
      <c r="E34" s="324"/>
      <c r="F34" s="313"/>
      <c r="G34" s="314"/>
      <c r="H34" s="315"/>
      <c r="I34" s="316"/>
      <c r="J34" s="314"/>
      <c r="K34" s="317"/>
      <c r="L34" s="67"/>
      <c r="M34" s="49"/>
      <c r="N34" s="50"/>
      <c r="O34" s="51"/>
      <c r="Q34" s="52"/>
      <c r="R34" s="49"/>
      <c r="S34" s="53"/>
      <c r="T34" s="54"/>
      <c r="U34" s="55"/>
      <c r="AB34" s="17"/>
    </row>
    <row r="35" spans="1:28" x14ac:dyDescent="0.4">
      <c r="A35" s="68" t="str">
        <f>'03月統合家計簿'!A13</f>
        <v>○○銀行　７</v>
      </c>
      <c r="B35" s="502">
        <f>'02月銀行口座入出金表'!L35</f>
        <v>0</v>
      </c>
      <c r="C35" s="1248">
        <f>'03月カード利用明細表'!B86</f>
        <v>0</v>
      </c>
      <c r="D35" s="962" t="s">
        <v>56</v>
      </c>
      <c r="E35" s="319"/>
      <c r="F35" s="297"/>
      <c r="G35" s="320"/>
      <c r="H35" s="299"/>
      <c r="I35" s="321"/>
      <c r="J35" s="320"/>
      <c r="K35" s="322"/>
      <c r="L35" s="58">
        <f>B35-SUM(C35:C39)+SUM(F35:F39)-SUM(I35:I39)</f>
        <v>0</v>
      </c>
      <c r="M35" s="49"/>
      <c r="N35" s="50"/>
      <c r="O35" s="51"/>
      <c r="Q35" s="52"/>
      <c r="R35" s="49"/>
      <c r="S35" s="53"/>
      <c r="T35" s="54"/>
      <c r="U35" s="55"/>
      <c r="AB35" s="17"/>
    </row>
    <row r="36" spans="1:28" x14ac:dyDescent="0.4">
      <c r="A36" s="60" t="s">
        <v>24</v>
      </c>
      <c r="B36" s="61"/>
      <c r="C36" s="1251"/>
      <c r="D36" s="309"/>
      <c r="E36" s="296"/>
      <c r="F36" s="303"/>
      <c r="G36" s="307"/>
      <c r="H36" s="305"/>
      <c r="I36" s="306"/>
      <c r="J36" s="307"/>
      <c r="K36" s="308"/>
      <c r="L36" s="62"/>
      <c r="M36" s="49"/>
      <c r="N36" s="50"/>
      <c r="O36" s="51"/>
      <c r="Q36" s="52"/>
      <c r="R36" s="49"/>
      <c r="S36" s="53"/>
      <c r="T36" s="54"/>
      <c r="U36" s="55"/>
      <c r="AB36" s="17"/>
    </row>
    <row r="37" spans="1:28" x14ac:dyDescent="0.4">
      <c r="A37" s="63">
        <f>SUM(C35:C39)</f>
        <v>0</v>
      </c>
      <c r="B37" s="61"/>
      <c r="C37" s="1251"/>
      <c r="D37" s="309"/>
      <c r="E37" s="296"/>
      <c r="F37" s="303"/>
      <c r="G37" s="307"/>
      <c r="H37" s="305"/>
      <c r="I37" s="306"/>
      <c r="J37" s="307"/>
      <c r="K37" s="308"/>
      <c r="L37" s="62"/>
      <c r="M37" s="49"/>
      <c r="N37" s="50"/>
      <c r="O37" s="51"/>
      <c r="Q37" s="52"/>
      <c r="R37" s="49"/>
      <c r="S37" s="53"/>
      <c r="T37" s="54"/>
      <c r="U37" s="55"/>
      <c r="AB37" s="17"/>
    </row>
    <row r="38" spans="1:28" x14ac:dyDescent="0.4">
      <c r="A38" s="64" t="s">
        <v>25</v>
      </c>
      <c r="B38" s="61"/>
      <c r="C38" s="1252"/>
      <c r="D38" s="310"/>
      <c r="E38" s="296"/>
      <c r="F38" s="303"/>
      <c r="G38" s="307"/>
      <c r="H38" s="305"/>
      <c r="I38" s="306"/>
      <c r="J38" s="307"/>
      <c r="K38" s="308"/>
      <c r="L38" s="62"/>
      <c r="M38" s="49"/>
      <c r="N38" s="50"/>
      <c r="O38" s="51"/>
      <c r="Q38" s="52"/>
      <c r="R38" s="49"/>
      <c r="S38" s="53"/>
      <c r="T38" s="54"/>
      <c r="U38" s="55"/>
      <c r="AB38" s="17"/>
    </row>
    <row r="39" spans="1:28" ht="19.5" thickBot="1" x14ac:dyDescent="0.45">
      <c r="A39" s="65">
        <f>B35-SUM(C35:C39)</f>
        <v>0</v>
      </c>
      <c r="B39" s="188"/>
      <c r="C39" s="1253"/>
      <c r="D39" s="819"/>
      <c r="E39" s="324"/>
      <c r="F39" s="313"/>
      <c r="G39" s="314"/>
      <c r="H39" s="315"/>
      <c r="I39" s="316"/>
      <c r="J39" s="314"/>
      <c r="K39" s="317"/>
      <c r="L39" s="67"/>
      <c r="M39" s="49"/>
      <c r="N39" s="50"/>
      <c r="O39" s="51"/>
      <c r="Q39" s="52"/>
      <c r="R39" s="49"/>
      <c r="S39" s="53"/>
      <c r="T39" s="54"/>
      <c r="U39" s="55"/>
      <c r="AB39" s="17"/>
    </row>
    <row r="40" spans="1:28" x14ac:dyDescent="0.4">
      <c r="A40" s="68" t="str">
        <f>'03月統合家計簿'!A14</f>
        <v>○○銀行　８</v>
      </c>
      <c r="B40" s="187">
        <f>'02月銀行口座入出金表'!L40</f>
        <v>0</v>
      </c>
      <c r="C40" s="1248">
        <f>'03月カード利用明細表'!B98</f>
        <v>0</v>
      </c>
      <c r="D40" s="815" t="s">
        <v>223</v>
      </c>
      <c r="E40" s="319"/>
      <c r="F40" s="297"/>
      <c r="G40" s="320"/>
      <c r="H40" s="305"/>
      <c r="I40" s="321"/>
      <c r="J40" s="320"/>
      <c r="K40" s="322"/>
      <c r="L40" s="58">
        <f>B40-SUM(C40:C44)+SUM(F40:F44)-SUM(I40:I44)</f>
        <v>0</v>
      </c>
      <c r="M40" s="49"/>
      <c r="N40" s="50"/>
      <c r="O40" s="51"/>
      <c r="Q40" s="52"/>
      <c r="R40" s="49"/>
      <c r="S40" s="53"/>
      <c r="T40" s="54"/>
      <c r="U40" s="55"/>
      <c r="AB40" s="17"/>
    </row>
    <row r="41" spans="1:28" x14ac:dyDescent="0.4">
      <c r="A41" s="60" t="s">
        <v>24</v>
      </c>
      <c r="B41" s="61"/>
      <c r="C41" s="1251"/>
      <c r="D41" s="326"/>
      <c r="E41" s="296"/>
      <c r="F41" s="303"/>
      <c r="G41" s="307"/>
      <c r="H41" s="305"/>
      <c r="I41" s="306"/>
      <c r="J41" s="307"/>
      <c r="K41" s="308"/>
      <c r="L41" s="62"/>
      <c r="M41" s="49"/>
      <c r="N41" s="50"/>
      <c r="O41" s="51"/>
      <c r="Q41" s="52"/>
      <c r="R41" s="49"/>
      <c r="S41" s="53"/>
      <c r="T41" s="54"/>
      <c r="U41" s="55"/>
      <c r="AB41" s="17"/>
    </row>
    <row r="42" spans="1:28" x14ac:dyDescent="0.4">
      <c r="A42" s="63">
        <f>SUM(C40:C44)</f>
        <v>0</v>
      </c>
      <c r="B42" s="61"/>
      <c r="C42" s="1251"/>
      <c r="D42" s="309"/>
      <c r="E42" s="296"/>
      <c r="F42" s="303"/>
      <c r="G42" s="307"/>
      <c r="H42" s="305"/>
      <c r="I42" s="306"/>
      <c r="J42" s="307"/>
      <c r="K42" s="308"/>
      <c r="L42" s="62"/>
      <c r="M42" s="49"/>
      <c r="N42" s="50"/>
      <c r="O42" s="51"/>
      <c r="Q42" s="52"/>
      <c r="R42" s="49"/>
      <c r="S42" s="53"/>
      <c r="T42" s="54"/>
      <c r="U42" s="55"/>
      <c r="AB42" s="17"/>
    </row>
    <row r="43" spans="1:28" x14ac:dyDescent="0.4">
      <c r="A43" s="64" t="s">
        <v>25</v>
      </c>
      <c r="B43" s="61"/>
      <c r="C43" s="1252"/>
      <c r="D43" s="310"/>
      <c r="E43" s="296"/>
      <c r="F43" s="303"/>
      <c r="G43" s="307"/>
      <c r="H43" s="305"/>
      <c r="I43" s="306"/>
      <c r="J43" s="307"/>
      <c r="K43" s="308"/>
      <c r="L43" s="62"/>
      <c r="M43" s="49"/>
      <c r="N43" s="50"/>
      <c r="O43" s="51"/>
      <c r="Q43" s="52"/>
      <c r="R43" s="49"/>
      <c r="S43" s="53"/>
      <c r="T43" s="54"/>
      <c r="U43" s="55"/>
      <c r="AB43" s="17"/>
    </row>
    <row r="44" spans="1:28" ht="19.5" thickBot="1" x14ac:dyDescent="0.45">
      <c r="A44" s="65">
        <f>B40-SUM(C40:C44)</f>
        <v>0</v>
      </c>
      <c r="B44" s="188"/>
      <c r="C44" s="1253"/>
      <c r="D44" s="310"/>
      <c r="E44" s="324"/>
      <c r="F44" s="313"/>
      <c r="G44" s="314"/>
      <c r="H44" s="315"/>
      <c r="I44" s="316"/>
      <c r="J44" s="314"/>
      <c r="K44" s="317"/>
      <c r="L44" s="67"/>
      <c r="M44" s="49"/>
      <c r="N44" s="50"/>
      <c r="O44" s="51"/>
      <c r="Q44" s="52"/>
      <c r="R44" s="49"/>
      <c r="S44" s="53"/>
      <c r="T44" s="54"/>
      <c r="U44" s="55"/>
      <c r="AB44" s="17"/>
    </row>
    <row r="45" spans="1:28" x14ac:dyDescent="0.4">
      <c r="A45" s="68" t="str">
        <f>'03月統合家計簿'!A15</f>
        <v>○○銀行　９</v>
      </c>
      <c r="B45" s="187">
        <f>'02月銀行口座入出金表'!L45</f>
        <v>0</v>
      </c>
      <c r="C45" s="1248">
        <f>'03月カード利用明細表'!B110</f>
        <v>0</v>
      </c>
      <c r="D45" s="815" t="s">
        <v>224</v>
      </c>
      <c r="E45" s="319"/>
      <c r="F45" s="297"/>
      <c r="G45" s="320"/>
      <c r="H45" s="305"/>
      <c r="I45" s="321"/>
      <c r="J45" s="320"/>
      <c r="K45" s="322"/>
      <c r="L45" s="58">
        <f>B45-SUM(C45:C49)+SUM(F45:F49)-SUM(I45:I49)</f>
        <v>0</v>
      </c>
      <c r="M45" s="49"/>
      <c r="N45" s="50"/>
      <c r="O45" s="51"/>
      <c r="Q45" s="52"/>
      <c r="R45" s="49"/>
      <c r="S45" s="53"/>
      <c r="T45" s="54"/>
      <c r="U45" s="55"/>
      <c r="AB45" s="17"/>
    </row>
    <row r="46" spans="1:28" x14ac:dyDescent="0.4">
      <c r="A46" s="60" t="s">
        <v>24</v>
      </c>
      <c r="B46" s="61"/>
      <c r="C46" s="1251"/>
      <c r="D46" s="309"/>
      <c r="E46" s="296"/>
      <c r="F46" s="303"/>
      <c r="G46" s="307"/>
      <c r="H46" s="305"/>
      <c r="I46" s="306"/>
      <c r="J46" s="307"/>
      <c r="K46" s="308"/>
      <c r="L46" s="62"/>
      <c r="M46" s="49"/>
      <c r="N46" s="50"/>
      <c r="O46" s="51"/>
      <c r="Q46" s="52"/>
      <c r="R46" s="49"/>
      <c r="S46" s="53"/>
      <c r="T46" s="54"/>
      <c r="U46" s="55"/>
      <c r="AB46" s="17"/>
    </row>
    <row r="47" spans="1:28" x14ac:dyDescent="0.4">
      <c r="A47" s="63">
        <f>SUM(C45:C49)</f>
        <v>0</v>
      </c>
      <c r="B47" s="61"/>
      <c r="C47" s="1251"/>
      <c r="D47" s="309"/>
      <c r="E47" s="296"/>
      <c r="F47" s="303"/>
      <c r="G47" s="307"/>
      <c r="H47" s="305"/>
      <c r="I47" s="306"/>
      <c r="J47" s="307"/>
      <c r="K47" s="308"/>
      <c r="L47" s="62"/>
      <c r="M47" s="49"/>
      <c r="N47" s="50"/>
      <c r="O47" s="51"/>
      <c r="Q47" s="52"/>
      <c r="R47" s="49"/>
      <c r="S47" s="53"/>
      <c r="T47" s="54"/>
      <c r="U47" s="55"/>
      <c r="AB47" s="17"/>
    </row>
    <row r="48" spans="1:28" x14ac:dyDescent="0.4">
      <c r="A48" s="64" t="s">
        <v>25</v>
      </c>
      <c r="B48" s="61"/>
      <c r="C48" s="1252"/>
      <c r="D48" s="309"/>
      <c r="E48" s="296"/>
      <c r="F48" s="303"/>
      <c r="G48" s="307"/>
      <c r="H48" s="305"/>
      <c r="I48" s="306"/>
      <c r="J48" s="307"/>
      <c r="K48" s="308"/>
      <c r="L48" s="62"/>
      <c r="M48" s="49"/>
      <c r="N48" s="50"/>
      <c r="O48" s="51"/>
      <c r="Q48" s="52"/>
      <c r="R48" s="49"/>
      <c r="S48" s="53"/>
      <c r="T48" s="54"/>
      <c r="U48" s="55"/>
      <c r="AB48" s="17"/>
    </row>
    <row r="49" spans="1:30" ht="19.5" thickBot="1" x14ac:dyDescent="0.45">
      <c r="A49" s="65">
        <f>B45-SUM(C45:C49)</f>
        <v>0</v>
      </c>
      <c r="B49" s="188"/>
      <c r="C49" s="1253"/>
      <c r="D49" s="325"/>
      <c r="E49" s="324"/>
      <c r="F49" s="313"/>
      <c r="G49" s="314"/>
      <c r="H49" s="315"/>
      <c r="I49" s="316"/>
      <c r="J49" s="314"/>
      <c r="K49" s="317"/>
      <c r="L49" s="67"/>
      <c r="M49" s="49"/>
      <c r="N49" s="50"/>
      <c r="O49" s="51"/>
      <c r="Q49" s="52"/>
      <c r="R49" s="49"/>
      <c r="S49" s="53"/>
      <c r="T49" s="54"/>
      <c r="U49" s="55"/>
      <c r="AB49" s="17"/>
    </row>
    <row r="50" spans="1:30" x14ac:dyDescent="0.4">
      <c r="A50" s="68" t="str">
        <f>'03月統合家計簿'!A16</f>
        <v>○○銀行　１０</v>
      </c>
      <c r="B50" s="187">
        <f>'02月銀行口座入出金表'!L50</f>
        <v>0</v>
      </c>
      <c r="C50" s="1248">
        <f>'03月カード利用明細表'!B122</f>
        <v>0</v>
      </c>
      <c r="D50" s="814" t="s">
        <v>225</v>
      </c>
      <c r="E50" s="319"/>
      <c r="F50" s="297"/>
      <c r="G50" s="320"/>
      <c r="H50" s="305"/>
      <c r="I50" s="321"/>
      <c r="J50" s="320"/>
      <c r="K50" s="322"/>
      <c r="L50" s="58">
        <f>B50-SUM(C50:C54)+SUM(F50:F54)-SUM(I50:I54)</f>
        <v>0</v>
      </c>
      <c r="M50" s="49"/>
      <c r="N50" s="50"/>
      <c r="O50" s="51"/>
      <c r="Q50" s="52"/>
      <c r="R50" s="49"/>
      <c r="S50" s="53"/>
      <c r="T50" s="54"/>
      <c r="U50" s="55"/>
      <c r="AB50" s="17"/>
    </row>
    <row r="51" spans="1:30" x14ac:dyDescent="0.4">
      <c r="A51" s="60" t="s">
        <v>24</v>
      </c>
      <c r="B51" s="61"/>
      <c r="C51" s="1251"/>
      <c r="D51" s="309"/>
      <c r="E51" s="296"/>
      <c r="F51" s="303"/>
      <c r="G51" s="307"/>
      <c r="H51" s="305"/>
      <c r="I51" s="306"/>
      <c r="J51" s="307"/>
      <c r="K51" s="308"/>
      <c r="L51" s="62"/>
      <c r="M51" s="49"/>
      <c r="N51" s="50"/>
      <c r="O51" s="51"/>
      <c r="Q51" s="52"/>
      <c r="R51" s="49"/>
      <c r="S51" s="53"/>
      <c r="T51" s="54"/>
      <c r="U51" s="55"/>
      <c r="AB51" s="17"/>
    </row>
    <row r="52" spans="1:30" x14ac:dyDescent="0.4">
      <c r="A52" s="63">
        <f>SUM(C50:C54)</f>
        <v>0</v>
      </c>
      <c r="B52" s="61"/>
      <c r="C52" s="1251"/>
      <c r="D52" s="309"/>
      <c r="E52" s="296"/>
      <c r="F52" s="303"/>
      <c r="G52" s="307"/>
      <c r="H52" s="305"/>
      <c r="I52" s="306"/>
      <c r="J52" s="307"/>
      <c r="K52" s="308"/>
      <c r="L52" s="62"/>
      <c r="M52" s="49"/>
      <c r="N52" s="50"/>
      <c r="O52" s="51"/>
      <c r="Q52" s="52"/>
      <c r="R52" s="49"/>
      <c r="S52" s="53"/>
      <c r="T52" s="54"/>
      <c r="U52" s="55"/>
      <c r="AB52" s="17"/>
    </row>
    <row r="53" spans="1:30" x14ac:dyDescent="0.4">
      <c r="A53" s="64" t="s">
        <v>25</v>
      </c>
      <c r="B53" s="61"/>
      <c r="C53" s="1252"/>
      <c r="D53" s="309"/>
      <c r="E53" s="296"/>
      <c r="F53" s="303"/>
      <c r="G53" s="307"/>
      <c r="H53" s="305"/>
      <c r="I53" s="306"/>
      <c r="J53" s="307"/>
      <c r="K53" s="308"/>
      <c r="L53" s="62"/>
      <c r="M53" s="49"/>
      <c r="N53" s="50"/>
      <c r="O53" s="51"/>
      <c r="Q53" s="52"/>
      <c r="R53" s="49"/>
      <c r="S53" s="53"/>
      <c r="T53" s="54"/>
      <c r="U53" s="55"/>
      <c r="AB53" s="17"/>
    </row>
    <row r="54" spans="1:30" ht="19.5" thickBot="1" x14ac:dyDescent="0.45">
      <c r="A54" s="65">
        <f>B50-SUM(C50:C54)</f>
        <v>0</v>
      </c>
      <c r="B54" s="66"/>
      <c r="C54" s="1253"/>
      <c r="D54" s="325"/>
      <c r="E54" s="324"/>
      <c r="F54" s="313"/>
      <c r="G54" s="314"/>
      <c r="H54" s="315"/>
      <c r="I54" s="316"/>
      <c r="J54" s="314"/>
      <c r="K54" s="317"/>
      <c r="L54" s="67"/>
      <c r="M54" s="49"/>
      <c r="N54" s="50"/>
      <c r="O54" s="51"/>
      <c r="Q54" s="52"/>
      <c r="R54" s="49"/>
      <c r="S54" s="53"/>
      <c r="T54" s="54"/>
      <c r="U54" s="55"/>
      <c r="AB54" s="17"/>
    </row>
    <row r="55" spans="1:30" s="79" customFormat="1" ht="24" customHeight="1" thickBot="1" x14ac:dyDescent="0.45">
      <c r="A55" s="70" t="s">
        <v>26</v>
      </c>
      <c r="B55" s="183">
        <f>'02月現金入出金表'!G37</f>
        <v>0</v>
      </c>
      <c r="C55" s="1254"/>
      <c r="D55" s="72"/>
      <c r="E55" s="73"/>
      <c r="F55" s="74"/>
      <c r="G55" s="75"/>
      <c r="H55" s="76"/>
      <c r="I55" s="74"/>
      <c r="J55" s="75" t="s">
        <v>27</v>
      </c>
      <c r="K55" s="76"/>
      <c r="L55" s="77">
        <f>'03月現金入出金表'!G37</f>
        <v>0</v>
      </c>
      <c r="M55" s="49"/>
      <c r="N55" s="50"/>
      <c r="O55" s="78"/>
      <c r="Q55" s="80"/>
      <c r="R55" s="49"/>
      <c r="S55" s="53"/>
      <c r="T55" s="81"/>
      <c r="U55" s="82"/>
      <c r="V55" s="83"/>
      <c r="W55" s="84"/>
      <c r="X55" s="85"/>
      <c r="Y55" s="86"/>
      <c r="Z55" s="87"/>
      <c r="AA55" s="88"/>
      <c r="AB55" s="89"/>
      <c r="AC55" s="89"/>
      <c r="AD55" s="89"/>
    </row>
    <row r="56" spans="1:30" s="105" customFormat="1" ht="39" customHeight="1" thickBot="1" x14ac:dyDescent="0.45">
      <c r="A56" s="90" t="s">
        <v>28</v>
      </c>
      <c r="B56" s="91">
        <f>SUM(B5:B55)</f>
        <v>0</v>
      </c>
      <c r="C56" s="1250">
        <f>SUM(C5:C55)</f>
        <v>0</v>
      </c>
      <c r="D56" s="93"/>
      <c r="E56" s="94"/>
      <c r="F56" s="95"/>
      <c r="G56" s="96"/>
      <c r="H56" s="97"/>
      <c r="I56" s="98"/>
      <c r="J56" s="99"/>
      <c r="K56" s="100"/>
      <c r="L56" s="101">
        <f>SUM(L5:L55)</f>
        <v>0</v>
      </c>
      <c r="M56" s="102"/>
      <c r="N56" s="103"/>
      <c r="O56" s="104"/>
      <c r="Q56" s="106"/>
      <c r="R56" s="102"/>
      <c r="S56" s="107"/>
      <c r="T56" s="108"/>
      <c r="U56" s="109"/>
      <c r="V56" s="110"/>
      <c r="W56" s="111"/>
      <c r="X56" s="112"/>
      <c r="Y56" s="113"/>
      <c r="Z56" s="114"/>
      <c r="AA56" s="115"/>
      <c r="AB56" s="116"/>
      <c r="AC56" s="116"/>
      <c r="AD56" s="116"/>
    </row>
    <row r="57" spans="1:30" ht="22.5" customHeight="1" thickTop="1" x14ac:dyDescent="0.4">
      <c r="B57" s="117"/>
      <c r="F57" s="118"/>
      <c r="G57" s="119"/>
      <c r="H57" s="120"/>
      <c r="J57" s="32"/>
      <c r="L57" s="121"/>
      <c r="M57" s="49"/>
      <c r="N57" s="50"/>
      <c r="O57" s="51"/>
      <c r="Q57" s="52"/>
      <c r="R57" s="49"/>
      <c r="S57" s="53"/>
      <c r="T57" s="54"/>
      <c r="U57" s="55"/>
      <c r="AB57" s="17"/>
    </row>
  </sheetData>
  <mergeCells count="2">
    <mergeCell ref="A1:L1"/>
    <mergeCell ref="A2:L2"/>
  </mergeCells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FFCCFF"/>
  </sheetPr>
  <dimension ref="A1:C125"/>
  <sheetViews>
    <sheetView workbookViewId="0">
      <pane ySplit="3" topLeftCell="A4" activePane="bottomLeft" state="frozen"/>
      <selection activeCell="A9" sqref="A9"/>
      <selection pane="bottomLeft" sqref="A1:C1"/>
    </sheetView>
  </sheetViews>
  <sheetFormatPr defaultRowHeight="14.25" x14ac:dyDescent="0.4"/>
  <cols>
    <col min="1" max="1" width="88.5" style="124" customWidth="1"/>
    <col min="2" max="2" width="13.875" style="135" customWidth="1"/>
    <col min="3" max="3" width="10.875" style="136" customWidth="1"/>
    <col min="4" max="16384" width="9" style="124"/>
  </cols>
  <sheetData>
    <row r="1" spans="1:3" ht="63" customHeight="1" x14ac:dyDescent="0.4">
      <c r="A1" s="1232" t="s">
        <v>57</v>
      </c>
      <c r="B1" s="1232"/>
      <c r="C1" s="1232"/>
    </row>
    <row r="2" spans="1:3" s="125" customFormat="1" ht="18" customHeight="1" x14ac:dyDescent="0.4">
      <c r="A2" s="1233" t="s">
        <v>10</v>
      </c>
      <c r="B2" s="1233"/>
      <c r="C2" s="1233"/>
    </row>
    <row r="3" spans="1:3" s="125" customFormat="1" ht="18" customHeight="1" x14ac:dyDescent="0.4">
      <c r="A3" s="181"/>
      <c r="B3" s="1234">
        <f ca="1">NOW()</f>
        <v>44276.014670717595</v>
      </c>
      <c r="C3" s="1234"/>
    </row>
    <row r="4" spans="1:3" s="127" customFormat="1" ht="33" customHeight="1" x14ac:dyDescent="0.15">
      <c r="A4" s="870" t="str">
        <f>'02月カード利用明細表'!A4</f>
        <v>〇〇カード１</v>
      </c>
      <c r="B4" s="869" t="str">
        <f>'02月カード利用明細表'!B4</f>
        <v>引落口座：〇〇銀行</v>
      </c>
      <c r="C4" s="867"/>
    </row>
    <row r="5" spans="1:3" s="127" customFormat="1" ht="18" customHeight="1" x14ac:dyDescent="0.15">
      <c r="A5" s="837" t="str">
        <f>'02月カード利用明細表'!A5</f>
        <v>前々月１６日～前月１５日までの使用分 　　今月10日支払</v>
      </c>
      <c r="B5" s="868"/>
      <c r="C5" s="868"/>
    </row>
    <row r="6" spans="1:3" s="131" customFormat="1" ht="21" customHeight="1" x14ac:dyDescent="0.4">
      <c r="A6" s="128" t="s">
        <v>30</v>
      </c>
      <c r="B6" s="129" t="s">
        <v>31</v>
      </c>
      <c r="C6" s="130" t="s">
        <v>32</v>
      </c>
    </row>
    <row r="7" spans="1:3" ht="21" customHeight="1" x14ac:dyDescent="0.4">
      <c r="A7" s="872"/>
      <c r="B7" s="873"/>
      <c r="C7" s="874"/>
    </row>
    <row r="8" spans="1:3" ht="21" customHeight="1" x14ac:dyDescent="0.4">
      <c r="A8" s="875"/>
      <c r="B8" s="876"/>
      <c r="C8" s="877"/>
    </row>
    <row r="9" spans="1:3" ht="21" customHeight="1" x14ac:dyDescent="0.4">
      <c r="A9" s="875"/>
      <c r="B9" s="876"/>
      <c r="C9" s="877"/>
    </row>
    <row r="10" spans="1:3" ht="21" customHeight="1" x14ac:dyDescent="0.4">
      <c r="A10" s="875"/>
      <c r="B10" s="876"/>
      <c r="C10" s="878"/>
    </row>
    <row r="11" spans="1:3" ht="21" customHeight="1" x14ac:dyDescent="0.4">
      <c r="A11" s="875"/>
      <c r="B11" s="876"/>
      <c r="C11" s="878"/>
    </row>
    <row r="12" spans="1:3" ht="21" customHeight="1" x14ac:dyDescent="0.4">
      <c r="A12" s="875"/>
      <c r="B12" s="876"/>
      <c r="C12" s="878"/>
    </row>
    <row r="13" spans="1:3" ht="21" customHeight="1" x14ac:dyDescent="0.4">
      <c r="A13" s="879"/>
      <c r="B13" s="880"/>
      <c r="C13" s="881"/>
    </row>
    <row r="14" spans="1:3" ht="21" customHeight="1" x14ac:dyDescent="0.4">
      <c r="A14" s="132" t="s">
        <v>58</v>
      </c>
      <c r="B14" s="133">
        <f>SUM(B7:B13)</f>
        <v>0</v>
      </c>
      <c r="C14" s="134"/>
    </row>
    <row r="15" spans="1:3" ht="16.5" customHeight="1" x14ac:dyDescent="0.4"/>
    <row r="16" spans="1:3" s="127" customFormat="1" ht="33" customHeight="1" x14ac:dyDescent="0.15">
      <c r="A16" s="870" t="str">
        <f>'02月カード利用明細表'!A16</f>
        <v>〇〇カード２</v>
      </c>
      <c r="B16" s="869" t="str">
        <f>'02月カード利用明細表'!B16</f>
        <v>引落口座：〇〇銀行</v>
      </c>
      <c r="C16" s="867"/>
    </row>
    <row r="17" spans="1:3" s="127" customFormat="1" ht="18" customHeight="1" x14ac:dyDescent="0.15">
      <c r="A17" s="837" t="str">
        <f>'02月カード利用明細表'!A17</f>
        <v>前々月１６日～前月１５日までの使用分 　　今月10日支払</v>
      </c>
      <c r="B17" s="868"/>
      <c r="C17" s="868"/>
    </row>
    <row r="18" spans="1:3" s="131" customFormat="1" ht="21" customHeight="1" x14ac:dyDescent="0.4">
      <c r="A18" s="128" t="s">
        <v>30</v>
      </c>
      <c r="B18" s="129" t="s">
        <v>31</v>
      </c>
      <c r="C18" s="130" t="s">
        <v>32</v>
      </c>
    </row>
    <row r="19" spans="1:3" ht="21" customHeight="1" x14ac:dyDescent="0.4">
      <c r="A19" s="872"/>
      <c r="B19" s="873"/>
      <c r="C19" s="874"/>
    </row>
    <row r="20" spans="1:3" ht="21" customHeight="1" x14ac:dyDescent="0.4">
      <c r="A20" s="875"/>
      <c r="B20" s="876"/>
      <c r="C20" s="877"/>
    </row>
    <row r="21" spans="1:3" ht="21" customHeight="1" x14ac:dyDescent="0.4">
      <c r="A21" s="875"/>
      <c r="B21" s="876"/>
      <c r="C21" s="877"/>
    </row>
    <row r="22" spans="1:3" ht="21" customHeight="1" x14ac:dyDescent="0.4">
      <c r="A22" s="875"/>
      <c r="B22" s="876"/>
      <c r="C22" s="878"/>
    </row>
    <row r="23" spans="1:3" ht="21" customHeight="1" x14ac:dyDescent="0.4">
      <c r="A23" s="875"/>
      <c r="B23" s="876"/>
      <c r="C23" s="878"/>
    </row>
    <row r="24" spans="1:3" ht="21" customHeight="1" x14ac:dyDescent="0.4">
      <c r="A24" s="875"/>
      <c r="B24" s="876"/>
      <c r="C24" s="878"/>
    </row>
    <row r="25" spans="1:3" ht="21" customHeight="1" x14ac:dyDescent="0.4">
      <c r="A25" s="879"/>
      <c r="B25" s="880"/>
      <c r="C25" s="881"/>
    </row>
    <row r="26" spans="1:3" ht="21" customHeight="1" x14ac:dyDescent="0.4">
      <c r="A26" s="132" t="s">
        <v>58</v>
      </c>
      <c r="B26" s="133">
        <f>SUM(B19:B25)</f>
        <v>0</v>
      </c>
      <c r="C26" s="134"/>
    </row>
    <row r="27" spans="1:3" ht="16.5" customHeight="1" x14ac:dyDescent="0.4"/>
    <row r="28" spans="1:3" s="127" customFormat="1" ht="33" customHeight="1" x14ac:dyDescent="0.15">
      <c r="A28" s="870" t="str">
        <f>'02月カード利用明細表'!A28</f>
        <v>〇〇カード３</v>
      </c>
      <c r="B28" s="869" t="str">
        <f>'02月カード利用明細表'!B28</f>
        <v>引落口座：〇〇銀行</v>
      </c>
      <c r="C28" s="867"/>
    </row>
    <row r="29" spans="1:3" s="127" customFormat="1" ht="18" customHeight="1" x14ac:dyDescent="0.15">
      <c r="A29" s="837" t="str">
        <f>'02月カード利用明細表'!A29</f>
        <v>前々月１６日～前月１５日までの使用分 　　今月10日支払</v>
      </c>
      <c r="B29" s="868"/>
      <c r="C29" s="868"/>
    </row>
    <row r="30" spans="1:3" s="131" customFormat="1" ht="21" customHeight="1" x14ac:dyDescent="0.4">
      <c r="A30" s="128" t="s">
        <v>30</v>
      </c>
      <c r="B30" s="129" t="s">
        <v>31</v>
      </c>
      <c r="C30" s="130" t="s">
        <v>32</v>
      </c>
    </row>
    <row r="31" spans="1:3" ht="21" customHeight="1" x14ac:dyDescent="0.4">
      <c r="A31" s="872"/>
      <c r="B31" s="873"/>
      <c r="C31" s="874"/>
    </row>
    <row r="32" spans="1:3" ht="21" customHeight="1" x14ac:dyDescent="0.4">
      <c r="A32" s="875"/>
      <c r="B32" s="876"/>
      <c r="C32" s="877"/>
    </row>
    <row r="33" spans="1:3" ht="21" customHeight="1" x14ac:dyDescent="0.4">
      <c r="A33" s="875"/>
      <c r="B33" s="876"/>
      <c r="C33" s="877"/>
    </row>
    <row r="34" spans="1:3" ht="21" customHeight="1" x14ac:dyDescent="0.4">
      <c r="A34" s="875"/>
      <c r="B34" s="876"/>
      <c r="C34" s="878"/>
    </row>
    <row r="35" spans="1:3" ht="21" customHeight="1" x14ac:dyDescent="0.4">
      <c r="A35" s="875"/>
      <c r="B35" s="876"/>
      <c r="C35" s="878"/>
    </row>
    <row r="36" spans="1:3" ht="21" customHeight="1" x14ac:dyDescent="0.4">
      <c r="A36" s="875"/>
      <c r="B36" s="876"/>
      <c r="C36" s="878"/>
    </row>
    <row r="37" spans="1:3" ht="21" customHeight="1" x14ac:dyDescent="0.4">
      <c r="A37" s="879"/>
      <c r="B37" s="880"/>
      <c r="C37" s="881"/>
    </row>
    <row r="38" spans="1:3" ht="21" customHeight="1" x14ac:dyDescent="0.4">
      <c r="A38" s="132" t="s">
        <v>58</v>
      </c>
      <c r="B38" s="133">
        <f>SUM(B31:B37)</f>
        <v>0</v>
      </c>
      <c r="C38" s="134"/>
    </row>
    <row r="39" spans="1:3" ht="16.5" customHeight="1" x14ac:dyDescent="0.4"/>
    <row r="40" spans="1:3" s="127" customFormat="1" ht="33" customHeight="1" x14ac:dyDescent="0.15">
      <c r="A40" s="870" t="str">
        <f>'02月カード利用明細表'!A40</f>
        <v>〇〇カード４</v>
      </c>
      <c r="B40" s="869" t="str">
        <f>'02月カード利用明細表'!B40</f>
        <v>引落口座：〇〇銀行</v>
      </c>
      <c r="C40" s="867"/>
    </row>
    <row r="41" spans="1:3" s="127" customFormat="1" ht="18" customHeight="1" x14ac:dyDescent="0.15">
      <c r="A41" s="837" t="str">
        <f>'02月カード利用明細表'!A41</f>
        <v>前々月１６日～前月１５日までの使用分 　　今月10日支払</v>
      </c>
      <c r="B41" s="868"/>
      <c r="C41" s="868"/>
    </row>
    <row r="42" spans="1:3" s="131" customFormat="1" ht="21" customHeight="1" x14ac:dyDescent="0.4">
      <c r="A42" s="128" t="s">
        <v>30</v>
      </c>
      <c r="B42" s="129" t="s">
        <v>31</v>
      </c>
      <c r="C42" s="130" t="s">
        <v>32</v>
      </c>
    </row>
    <row r="43" spans="1:3" ht="21" customHeight="1" x14ac:dyDescent="0.4">
      <c r="A43" s="872"/>
      <c r="B43" s="873"/>
      <c r="C43" s="874"/>
    </row>
    <row r="44" spans="1:3" ht="21" customHeight="1" x14ac:dyDescent="0.4">
      <c r="A44" s="875"/>
      <c r="B44" s="876"/>
      <c r="C44" s="877"/>
    </row>
    <row r="45" spans="1:3" ht="21" customHeight="1" x14ac:dyDescent="0.4">
      <c r="A45" s="875"/>
      <c r="B45" s="876"/>
      <c r="C45" s="877"/>
    </row>
    <row r="46" spans="1:3" ht="21" customHeight="1" x14ac:dyDescent="0.4">
      <c r="A46" s="875"/>
      <c r="B46" s="876"/>
      <c r="C46" s="878"/>
    </row>
    <row r="47" spans="1:3" ht="21" customHeight="1" x14ac:dyDescent="0.4">
      <c r="A47" s="875"/>
      <c r="B47" s="876"/>
      <c r="C47" s="878"/>
    </row>
    <row r="48" spans="1:3" ht="21" customHeight="1" x14ac:dyDescent="0.4">
      <c r="A48" s="875"/>
      <c r="B48" s="876"/>
      <c r="C48" s="878"/>
    </row>
    <row r="49" spans="1:3" ht="21" customHeight="1" x14ac:dyDescent="0.4">
      <c r="A49" s="879"/>
      <c r="B49" s="880"/>
      <c r="C49" s="881"/>
    </row>
    <row r="50" spans="1:3" ht="21" customHeight="1" x14ac:dyDescent="0.4">
      <c r="A50" s="132" t="s">
        <v>58</v>
      </c>
      <c r="B50" s="133">
        <f>SUM(B43:B49)</f>
        <v>0</v>
      </c>
      <c r="C50" s="134"/>
    </row>
    <row r="51" spans="1:3" ht="16.5" customHeight="1" x14ac:dyDescent="0.4"/>
    <row r="52" spans="1:3" s="127" customFormat="1" ht="33" customHeight="1" x14ac:dyDescent="0.15">
      <c r="A52" s="870" t="str">
        <f>'02月カード利用明細表'!A52</f>
        <v>〇〇カード５</v>
      </c>
      <c r="B52" s="869" t="str">
        <f>'02月カード利用明細表'!B52</f>
        <v>引落口座：〇〇銀行</v>
      </c>
      <c r="C52" s="867"/>
    </row>
    <row r="53" spans="1:3" s="127" customFormat="1" ht="18" customHeight="1" x14ac:dyDescent="0.15">
      <c r="A53" s="837" t="str">
        <f>'02月カード利用明細表'!A53</f>
        <v>前々月１６日～前月１５日までの使用分 　　今月10日支払</v>
      </c>
      <c r="B53" s="868"/>
      <c r="C53" s="868"/>
    </row>
    <row r="54" spans="1:3" s="131" customFormat="1" ht="21" customHeight="1" x14ac:dyDescent="0.4">
      <c r="A54" s="128" t="s">
        <v>30</v>
      </c>
      <c r="B54" s="129" t="s">
        <v>31</v>
      </c>
      <c r="C54" s="130" t="s">
        <v>32</v>
      </c>
    </row>
    <row r="55" spans="1:3" ht="21" customHeight="1" x14ac:dyDescent="0.4">
      <c r="A55" s="872"/>
      <c r="B55" s="873"/>
      <c r="C55" s="874"/>
    </row>
    <row r="56" spans="1:3" ht="21" customHeight="1" x14ac:dyDescent="0.4">
      <c r="A56" s="875"/>
      <c r="B56" s="876"/>
      <c r="C56" s="877"/>
    </row>
    <row r="57" spans="1:3" ht="21" customHeight="1" x14ac:dyDescent="0.4">
      <c r="A57" s="875"/>
      <c r="B57" s="876"/>
      <c r="C57" s="877"/>
    </row>
    <row r="58" spans="1:3" ht="21" customHeight="1" x14ac:dyDescent="0.4">
      <c r="A58" s="875"/>
      <c r="B58" s="876"/>
      <c r="C58" s="878"/>
    </row>
    <row r="59" spans="1:3" ht="21" customHeight="1" x14ac:dyDescent="0.4">
      <c r="A59" s="875"/>
      <c r="B59" s="876"/>
      <c r="C59" s="878"/>
    </row>
    <row r="60" spans="1:3" ht="21" customHeight="1" x14ac:dyDescent="0.4">
      <c r="A60" s="875"/>
      <c r="B60" s="876"/>
      <c r="C60" s="878"/>
    </row>
    <row r="61" spans="1:3" ht="21" customHeight="1" x14ac:dyDescent="0.4">
      <c r="A61" s="879"/>
      <c r="B61" s="880"/>
      <c r="C61" s="881"/>
    </row>
    <row r="62" spans="1:3" ht="21" customHeight="1" x14ac:dyDescent="0.4">
      <c r="A62" s="132" t="s">
        <v>58</v>
      </c>
      <c r="B62" s="133">
        <f>SUM(B55:B61)</f>
        <v>0</v>
      </c>
      <c r="C62" s="134"/>
    </row>
    <row r="63" spans="1:3" ht="16.5" customHeight="1" x14ac:dyDescent="0.4"/>
    <row r="64" spans="1:3" s="127" customFormat="1" ht="33" customHeight="1" x14ac:dyDescent="0.15">
      <c r="A64" s="870" t="str">
        <f>'02月カード利用明細表'!A64</f>
        <v>〇〇カード６</v>
      </c>
      <c r="B64" s="869" t="str">
        <f>'02月カード利用明細表'!B64</f>
        <v>引落口座：〇〇銀行</v>
      </c>
      <c r="C64" s="867"/>
    </row>
    <row r="65" spans="1:3" s="127" customFormat="1" ht="18" customHeight="1" x14ac:dyDescent="0.15">
      <c r="A65" s="837" t="str">
        <f>'02月カード利用明細表'!A65</f>
        <v>前々月１６日～前月１５日までの使用分 　　今月10日支払</v>
      </c>
      <c r="B65" s="868"/>
      <c r="C65" s="868"/>
    </row>
    <row r="66" spans="1:3" s="131" customFormat="1" ht="21" customHeight="1" x14ac:dyDescent="0.4">
      <c r="A66" s="128" t="s">
        <v>30</v>
      </c>
      <c r="B66" s="129" t="s">
        <v>31</v>
      </c>
      <c r="C66" s="130" t="s">
        <v>32</v>
      </c>
    </row>
    <row r="67" spans="1:3" ht="21" customHeight="1" x14ac:dyDescent="0.4">
      <c r="A67" s="872"/>
      <c r="B67" s="873"/>
      <c r="C67" s="874"/>
    </row>
    <row r="68" spans="1:3" ht="21" customHeight="1" x14ac:dyDescent="0.4">
      <c r="A68" s="875"/>
      <c r="B68" s="876"/>
      <c r="C68" s="877"/>
    </row>
    <row r="69" spans="1:3" ht="21" customHeight="1" x14ac:dyDescent="0.4">
      <c r="A69" s="875"/>
      <c r="B69" s="876"/>
      <c r="C69" s="877"/>
    </row>
    <row r="70" spans="1:3" ht="21" customHeight="1" x14ac:dyDescent="0.4">
      <c r="A70" s="875"/>
      <c r="B70" s="876"/>
      <c r="C70" s="878"/>
    </row>
    <row r="71" spans="1:3" ht="21" customHeight="1" x14ac:dyDescent="0.4">
      <c r="A71" s="875"/>
      <c r="B71" s="876"/>
      <c r="C71" s="878"/>
    </row>
    <row r="72" spans="1:3" ht="21" customHeight="1" x14ac:dyDescent="0.4">
      <c r="A72" s="875"/>
      <c r="B72" s="876"/>
      <c r="C72" s="878"/>
    </row>
    <row r="73" spans="1:3" ht="21" customHeight="1" x14ac:dyDescent="0.4">
      <c r="A73" s="879"/>
      <c r="B73" s="880"/>
      <c r="C73" s="881"/>
    </row>
    <row r="74" spans="1:3" ht="21" customHeight="1" x14ac:dyDescent="0.4">
      <c r="A74" s="132" t="s">
        <v>58</v>
      </c>
      <c r="B74" s="133">
        <f>SUM(B67:B73)</f>
        <v>0</v>
      </c>
      <c r="C74" s="134"/>
    </row>
    <row r="75" spans="1:3" ht="16.5" customHeight="1" x14ac:dyDescent="0.4"/>
    <row r="76" spans="1:3" s="127" customFormat="1" ht="33" customHeight="1" x14ac:dyDescent="0.15">
      <c r="A76" s="870" t="str">
        <f>'02月カード利用明細表'!A76</f>
        <v>〇〇カード７</v>
      </c>
      <c r="B76" s="869" t="str">
        <f>'02月カード利用明細表'!B76</f>
        <v>引落口座：〇〇銀行</v>
      </c>
      <c r="C76" s="867"/>
    </row>
    <row r="77" spans="1:3" s="127" customFormat="1" ht="18" customHeight="1" x14ac:dyDescent="0.15">
      <c r="A77" s="837" t="str">
        <f>'02月カード利用明細表'!A77</f>
        <v>前々月１６日～前月１５日までの使用分 　　今月10日支払</v>
      </c>
      <c r="B77" s="868"/>
      <c r="C77" s="868"/>
    </row>
    <row r="78" spans="1:3" s="131" customFormat="1" ht="21" customHeight="1" x14ac:dyDescent="0.4">
      <c r="A78" s="128" t="s">
        <v>30</v>
      </c>
      <c r="B78" s="129" t="s">
        <v>31</v>
      </c>
      <c r="C78" s="130" t="s">
        <v>32</v>
      </c>
    </row>
    <row r="79" spans="1:3" ht="21" customHeight="1" x14ac:dyDescent="0.4">
      <c r="A79" s="872"/>
      <c r="B79" s="873"/>
      <c r="C79" s="874"/>
    </row>
    <row r="80" spans="1:3" ht="21" customHeight="1" x14ac:dyDescent="0.4">
      <c r="A80" s="875"/>
      <c r="B80" s="876"/>
      <c r="C80" s="877"/>
    </row>
    <row r="81" spans="1:3" ht="21" customHeight="1" x14ac:dyDescent="0.4">
      <c r="A81" s="875"/>
      <c r="B81" s="876"/>
      <c r="C81" s="877"/>
    </row>
    <row r="82" spans="1:3" ht="21" customHeight="1" x14ac:dyDescent="0.4">
      <c r="A82" s="875"/>
      <c r="B82" s="876"/>
      <c r="C82" s="878"/>
    </row>
    <row r="83" spans="1:3" ht="21" customHeight="1" x14ac:dyDescent="0.4">
      <c r="A83" s="875"/>
      <c r="B83" s="876"/>
      <c r="C83" s="878"/>
    </row>
    <row r="84" spans="1:3" ht="21" customHeight="1" x14ac:dyDescent="0.4">
      <c r="A84" s="875"/>
      <c r="B84" s="876"/>
      <c r="C84" s="878"/>
    </row>
    <row r="85" spans="1:3" ht="21" customHeight="1" x14ac:dyDescent="0.4">
      <c r="A85" s="879"/>
      <c r="B85" s="880"/>
      <c r="C85" s="881"/>
    </row>
    <row r="86" spans="1:3" ht="21" customHeight="1" x14ac:dyDescent="0.4">
      <c r="A86" s="132" t="s">
        <v>58</v>
      </c>
      <c r="B86" s="133">
        <f>SUM(B79:B85)</f>
        <v>0</v>
      </c>
      <c r="C86" s="134">
        <v>44259</v>
      </c>
    </row>
    <row r="87" spans="1:3" ht="16.5" customHeight="1" x14ac:dyDescent="0.4"/>
    <row r="88" spans="1:3" s="127" customFormat="1" ht="33" customHeight="1" x14ac:dyDescent="0.15">
      <c r="A88" s="870" t="str">
        <f>'02月カード利用明細表'!A88</f>
        <v>〇〇カード８</v>
      </c>
      <c r="B88" s="869" t="str">
        <f>'02月カード利用明細表'!B88</f>
        <v>引落口座：〇〇銀行</v>
      </c>
      <c r="C88" s="867"/>
    </row>
    <row r="89" spans="1:3" s="127" customFormat="1" ht="18" customHeight="1" x14ac:dyDescent="0.15">
      <c r="A89" s="837" t="str">
        <f>'02月カード利用明細表'!A89</f>
        <v>前々月１６日～前月１５日までの使用分 　　今月10日支払</v>
      </c>
      <c r="B89" s="868"/>
      <c r="C89" s="868"/>
    </row>
    <row r="90" spans="1:3" s="131" customFormat="1" ht="21" customHeight="1" x14ac:dyDescent="0.4">
      <c r="A90" s="128" t="s">
        <v>30</v>
      </c>
      <c r="B90" s="129" t="s">
        <v>31</v>
      </c>
      <c r="C90" s="130" t="s">
        <v>32</v>
      </c>
    </row>
    <row r="91" spans="1:3" ht="21" customHeight="1" x14ac:dyDescent="0.4">
      <c r="A91" s="872"/>
      <c r="B91" s="873"/>
      <c r="C91" s="874"/>
    </row>
    <row r="92" spans="1:3" ht="21" customHeight="1" x14ac:dyDescent="0.4">
      <c r="A92" s="875"/>
      <c r="B92" s="876"/>
      <c r="C92" s="877"/>
    </row>
    <row r="93" spans="1:3" ht="21" customHeight="1" x14ac:dyDescent="0.4">
      <c r="A93" s="875"/>
      <c r="B93" s="876"/>
      <c r="C93" s="877"/>
    </row>
    <row r="94" spans="1:3" ht="21" customHeight="1" x14ac:dyDescent="0.4">
      <c r="A94" s="875"/>
      <c r="B94" s="876"/>
      <c r="C94" s="878"/>
    </row>
    <row r="95" spans="1:3" ht="21" customHeight="1" x14ac:dyDescent="0.4">
      <c r="A95" s="875"/>
      <c r="B95" s="876"/>
      <c r="C95" s="878"/>
    </row>
    <row r="96" spans="1:3" ht="21" customHeight="1" x14ac:dyDescent="0.4">
      <c r="A96" s="875"/>
      <c r="B96" s="876"/>
      <c r="C96" s="878"/>
    </row>
    <row r="97" spans="1:3" ht="21" customHeight="1" x14ac:dyDescent="0.4">
      <c r="A97" s="879"/>
      <c r="B97" s="880"/>
      <c r="C97" s="881"/>
    </row>
    <row r="98" spans="1:3" ht="21" customHeight="1" x14ac:dyDescent="0.4">
      <c r="A98" s="132" t="s">
        <v>58</v>
      </c>
      <c r="B98" s="133">
        <f>SUM(B91:B97)</f>
        <v>0</v>
      </c>
      <c r="C98" s="134"/>
    </row>
    <row r="99" spans="1:3" ht="16.5" customHeight="1" x14ac:dyDescent="0.4"/>
    <row r="100" spans="1:3" s="127" customFormat="1" ht="33" customHeight="1" x14ac:dyDescent="0.15">
      <c r="A100" s="870" t="str">
        <f>'02月カード利用明細表'!A100</f>
        <v>〇〇カード９</v>
      </c>
      <c r="B100" s="869" t="str">
        <f>'02月カード利用明細表'!B100</f>
        <v>引落口座：〇〇銀行</v>
      </c>
      <c r="C100" s="867"/>
    </row>
    <row r="101" spans="1:3" s="127" customFormat="1" ht="18" customHeight="1" x14ac:dyDescent="0.15">
      <c r="A101" s="837" t="str">
        <f>'02月カード利用明細表'!A101</f>
        <v>前々月１６日～前月１５日までの使用分 　　今月10日支払</v>
      </c>
      <c r="B101" s="868"/>
      <c r="C101" s="868"/>
    </row>
    <row r="102" spans="1:3" s="131" customFormat="1" ht="21" customHeight="1" x14ac:dyDescent="0.4">
      <c r="A102" s="128" t="s">
        <v>30</v>
      </c>
      <c r="B102" s="129" t="s">
        <v>31</v>
      </c>
      <c r="C102" s="130" t="s">
        <v>32</v>
      </c>
    </row>
    <row r="103" spans="1:3" ht="21" customHeight="1" x14ac:dyDescent="0.4">
      <c r="A103" s="872"/>
      <c r="B103" s="873"/>
      <c r="C103" s="874"/>
    </row>
    <row r="104" spans="1:3" ht="21" customHeight="1" x14ac:dyDescent="0.4">
      <c r="A104" s="875"/>
      <c r="B104" s="876"/>
      <c r="C104" s="877"/>
    </row>
    <row r="105" spans="1:3" ht="21" customHeight="1" x14ac:dyDescent="0.4">
      <c r="A105" s="875"/>
      <c r="B105" s="876"/>
      <c r="C105" s="877"/>
    </row>
    <row r="106" spans="1:3" ht="21" customHeight="1" x14ac:dyDescent="0.4">
      <c r="A106" s="875"/>
      <c r="B106" s="876"/>
      <c r="C106" s="878"/>
    </row>
    <row r="107" spans="1:3" ht="21" customHeight="1" x14ac:dyDescent="0.4">
      <c r="A107" s="875"/>
      <c r="B107" s="876"/>
      <c r="C107" s="878"/>
    </row>
    <row r="108" spans="1:3" ht="21" customHeight="1" x14ac:dyDescent="0.4">
      <c r="A108" s="875"/>
      <c r="B108" s="876"/>
      <c r="C108" s="878"/>
    </row>
    <row r="109" spans="1:3" ht="21" customHeight="1" x14ac:dyDescent="0.4">
      <c r="A109" s="879"/>
      <c r="B109" s="880"/>
      <c r="C109" s="881"/>
    </row>
    <row r="110" spans="1:3" ht="21" customHeight="1" x14ac:dyDescent="0.4">
      <c r="A110" s="132" t="s">
        <v>58</v>
      </c>
      <c r="B110" s="133">
        <f>SUM(B103:B109)</f>
        <v>0</v>
      </c>
      <c r="C110" s="134"/>
    </row>
    <row r="111" spans="1:3" ht="16.5" customHeight="1" x14ac:dyDescent="0.4"/>
    <row r="112" spans="1:3" s="127" customFormat="1" ht="33" customHeight="1" x14ac:dyDescent="0.15">
      <c r="A112" s="870" t="str">
        <f>'02月カード利用明細表'!A112</f>
        <v>〇〇カード１０</v>
      </c>
      <c r="B112" s="869" t="str">
        <f>'02月カード利用明細表'!B112</f>
        <v>引落口座：〇〇銀行</v>
      </c>
      <c r="C112" s="867"/>
    </row>
    <row r="113" spans="1:3" s="127" customFormat="1" ht="18" customHeight="1" x14ac:dyDescent="0.15">
      <c r="A113" s="837" t="str">
        <f>'02月カード利用明細表'!A113</f>
        <v>前々月１６日～前月１５日までの使用分 　　今月10日支払</v>
      </c>
      <c r="B113" s="868"/>
      <c r="C113" s="868"/>
    </row>
    <row r="114" spans="1:3" s="131" customFormat="1" ht="21" customHeight="1" x14ac:dyDescent="0.4">
      <c r="A114" s="128" t="s">
        <v>30</v>
      </c>
      <c r="B114" s="129" t="s">
        <v>31</v>
      </c>
      <c r="C114" s="130" t="s">
        <v>32</v>
      </c>
    </row>
    <row r="115" spans="1:3" ht="21" customHeight="1" x14ac:dyDescent="0.4">
      <c r="A115" s="872"/>
      <c r="B115" s="873"/>
      <c r="C115" s="874"/>
    </row>
    <row r="116" spans="1:3" ht="21" customHeight="1" x14ac:dyDescent="0.4">
      <c r="A116" s="875"/>
      <c r="B116" s="876"/>
      <c r="C116" s="877"/>
    </row>
    <row r="117" spans="1:3" ht="21" customHeight="1" x14ac:dyDescent="0.4">
      <c r="A117" s="875"/>
      <c r="B117" s="876"/>
      <c r="C117" s="877"/>
    </row>
    <row r="118" spans="1:3" ht="21" customHeight="1" x14ac:dyDescent="0.4">
      <c r="A118" s="875"/>
      <c r="B118" s="876"/>
      <c r="C118" s="878"/>
    </row>
    <row r="119" spans="1:3" ht="21" customHeight="1" x14ac:dyDescent="0.4">
      <c r="A119" s="875"/>
      <c r="B119" s="876"/>
      <c r="C119" s="878"/>
    </row>
    <row r="120" spans="1:3" ht="21" customHeight="1" x14ac:dyDescent="0.4">
      <c r="A120" s="875"/>
      <c r="B120" s="876"/>
      <c r="C120" s="878"/>
    </row>
    <row r="121" spans="1:3" ht="21" customHeight="1" x14ac:dyDescent="0.4">
      <c r="A121" s="879"/>
      <c r="B121" s="880"/>
      <c r="C121" s="881"/>
    </row>
    <row r="122" spans="1:3" ht="21" customHeight="1" x14ac:dyDescent="0.4">
      <c r="A122" s="132" t="s">
        <v>58</v>
      </c>
      <c r="B122" s="133">
        <f>SUM(B115:B121)</f>
        <v>0</v>
      </c>
      <c r="C122" s="134"/>
    </row>
    <row r="123" spans="1:3" ht="16.5" customHeight="1" x14ac:dyDescent="0.4"/>
    <row r="124" spans="1:3" ht="16.5" customHeight="1" x14ac:dyDescent="0.4"/>
    <row r="125" spans="1:3" ht="27" customHeight="1" x14ac:dyDescent="0.4">
      <c r="A125" s="137" t="s">
        <v>59</v>
      </c>
      <c r="B125" s="138">
        <f>B14+B26+B38+B50+B62+B74+B86+B98+B110+B122</f>
        <v>0</v>
      </c>
    </row>
  </sheetData>
  <sheetProtection sheet="1" objects="1" scenarios="1"/>
  <mergeCells count="3">
    <mergeCell ref="A1:C1"/>
    <mergeCell ref="A2:C2"/>
    <mergeCell ref="B3:C3"/>
  </mergeCells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FFCCFF"/>
  </sheetPr>
  <dimension ref="A1:Y38"/>
  <sheetViews>
    <sheetView workbookViewId="0">
      <pane xSplit="2" ySplit="4" topLeftCell="C5" activePane="bottomRight" state="frozen"/>
      <selection activeCell="B18" sqref="B18"/>
      <selection pane="topRight" activeCell="B18" sqref="B18"/>
      <selection pane="bottomLeft" activeCell="B18" sqref="B18"/>
      <selection pane="bottomRight" sqref="A1:G1"/>
    </sheetView>
  </sheetViews>
  <sheetFormatPr defaultRowHeight="18.75" x14ac:dyDescent="0.4"/>
  <cols>
    <col min="1" max="1" width="6.625" style="163" customWidth="1"/>
    <col min="2" max="2" width="6" style="163" bestFit="1" customWidth="1"/>
    <col min="3" max="3" width="58.125" style="11" customWidth="1"/>
    <col min="4" max="4" width="12.125" style="17" customWidth="1"/>
    <col min="5" max="5" width="58.125" style="10" customWidth="1"/>
    <col min="6" max="6" width="12.125" style="11" bestFit="1" customWidth="1"/>
    <col min="7" max="7" width="16.125" style="11" customWidth="1"/>
    <col min="8" max="8" width="13.75" style="14" customWidth="1"/>
    <col min="9" max="9" width="14.25" style="15" bestFit="1" customWidth="1"/>
    <col min="10" max="10" width="10.875" style="16" bestFit="1" customWidth="1"/>
    <col min="11" max="11" width="9" style="11"/>
    <col min="12" max="12" width="10.25" style="17" bestFit="1" customWidth="1"/>
    <col min="13" max="13" width="14.5" style="18" customWidth="1"/>
    <col min="14" max="14" width="10.625" style="19" bestFit="1" customWidth="1"/>
    <col min="15" max="15" width="9.125" style="20" bestFit="1" customWidth="1"/>
    <col min="16" max="16" width="9" style="21"/>
    <col min="17" max="17" width="16.5" style="18" customWidth="1"/>
    <col min="18" max="18" width="11.375" style="20" bestFit="1" customWidth="1"/>
    <col min="19" max="19" width="12.125" style="22" customWidth="1"/>
    <col min="20" max="20" width="12.625" style="23" customWidth="1"/>
    <col min="21" max="21" width="10.5" style="24" bestFit="1" customWidth="1"/>
    <col min="22" max="22" width="9.125" style="25" bestFit="1" customWidth="1"/>
    <col min="23" max="23" width="5.125" style="123" customWidth="1"/>
    <col min="24" max="24" width="10" style="17" customWidth="1"/>
    <col min="25" max="25" width="12.25" style="17" customWidth="1"/>
    <col min="26" max="26" width="12.25" style="11" customWidth="1"/>
    <col min="27" max="16384" width="9" style="11"/>
  </cols>
  <sheetData>
    <row r="1" spans="1:23" ht="63" customHeight="1" x14ac:dyDescent="0.4">
      <c r="A1" s="1235" t="s">
        <v>169</v>
      </c>
      <c r="B1" s="1235"/>
      <c r="C1" s="1235"/>
      <c r="D1" s="1235"/>
      <c r="E1" s="1235"/>
      <c r="F1" s="1235"/>
      <c r="G1" s="1235"/>
      <c r="W1" s="31"/>
    </row>
    <row r="2" spans="1:23" ht="19.5" thickBot="1" x14ac:dyDescent="0.45">
      <c r="A2" s="9" t="s">
        <v>49</v>
      </c>
      <c r="B2" s="10"/>
      <c r="D2" s="11"/>
      <c r="E2" s="12" t="s">
        <v>6</v>
      </c>
      <c r="F2" s="13" t="s">
        <v>7</v>
      </c>
      <c r="G2" s="139">
        <f ca="1">NOW()</f>
        <v>44276.014670717595</v>
      </c>
      <c r="W2" s="17"/>
    </row>
    <row r="3" spans="1:23" ht="26.25" customHeight="1" thickBot="1" x14ac:dyDescent="0.45">
      <c r="A3" s="1236" t="s">
        <v>35</v>
      </c>
      <c r="B3" s="1238" t="s">
        <v>36</v>
      </c>
      <c r="C3" s="140" t="s">
        <v>170</v>
      </c>
      <c r="D3" s="141" t="s">
        <v>172</v>
      </c>
      <c r="E3" s="1240" t="s">
        <v>171</v>
      </c>
      <c r="F3" s="1242" t="s">
        <v>173</v>
      </c>
      <c r="G3" s="1244" t="s">
        <v>38</v>
      </c>
      <c r="H3" s="49"/>
      <c r="I3" s="50"/>
      <c r="J3" s="51"/>
      <c r="L3" s="52"/>
      <c r="M3" s="49"/>
      <c r="N3" s="53"/>
      <c r="O3" s="54"/>
      <c r="P3" s="55"/>
      <c r="W3" s="17"/>
    </row>
    <row r="4" spans="1:23" ht="19.5" thickBot="1" x14ac:dyDescent="0.45">
      <c r="A4" s="1237"/>
      <c r="B4" s="1239"/>
      <c r="C4" s="142" t="s">
        <v>39</v>
      </c>
      <c r="D4" s="184">
        <f>'02月現金入出金表'!G37</f>
        <v>0</v>
      </c>
      <c r="E4" s="1241"/>
      <c r="F4" s="1243"/>
      <c r="G4" s="1245"/>
      <c r="H4" s="49"/>
      <c r="I4" s="50"/>
      <c r="J4" s="51"/>
      <c r="L4" s="52"/>
      <c r="M4" s="49"/>
      <c r="N4" s="53"/>
      <c r="O4" s="54"/>
      <c r="P4" s="55"/>
      <c r="W4" s="17"/>
    </row>
    <row r="5" spans="1:23" x14ac:dyDescent="0.4">
      <c r="A5" s="824">
        <v>44256</v>
      </c>
      <c r="B5" s="825" t="s">
        <v>40</v>
      </c>
      <c r="C5" s="850"/>
      <c r="D5" s="821"/>
      <c r="E5" s="1051"/>
      <c r="F5" s="1052"/>
      <c r="G5" s="1049">
        <f>D5-F5</f>
        <v>0</v>
      </c>
      <c r="H5" s="49"/>
      <c r="I5" s="59"/>
      <c r="J5" s="51"/>
      <c r="L5" s="52"/>
      <c r="M5" s="49"/>
      <c r="N5" s="53"/>
      <c r="O5" s="54"/>
      <c r="P5" s="55"/>
      <c r="W5" s="17"/>
    </row>
    <row r="6" spans="1:23" x14ac:dyDescent="0.4">
      <c r="A6" s="824">
        <v>44257</v>
      </c>
      <c r="B6" s="825" t="s">
        <v>41</v>
      </c>
      <c r="C6" s="851"/>
      <c r="D6" s="822"/>
      <c r="E6" s="1053"/>
      <c r="F6" s="822"/>
      <c r="G6" s="1049">
        <f>D6-F6</f>
        <v>0</v>
      </c>
      <c r="H6" s="49"/>
      <c r="I6" s="50"/>
      <c r="J6" s="51"/>
      <c r="L6" s="52"/>
      <c r="M6" s="49"/>
      <c r="N6" s="53"/>
      <c r="O6" s="54"/>
      <c r="P6" s="55"/>
      <c r="W6" s="17"/>
    </row>
    <row r="7" spans="1:23" x14ac:dyDescent="0.4">
      <c r="A7" s="824">
        <v>44258</v>
      </c>
      <c r="B7" s="825" t="s">
        <v>42</v>
      </c>
      <c r="C7" s="852"/>
      <c r="D7" s="822"/>
      <c r="E7" s="1053"/>
      <c r="F7" s="822"/>
      <c r="G7" s="1049">
        <f t="shared" ref="G7:G35" si="0">D7-F7</f>
        <v>0</v>
      </c>
      <c r="H7" s="49"/>
      <c r="I7" s="50"/>
      <c r="J7" s="51"/>
      <c r="L7" s="52"/>
      <c r="M7" s="49"/>
      <c r="N7" s="53"/>
      <c r="O7" s="54"/>
      <c r="P7" s="55"/>
      <c r="W7" s="17"/>
    </row>
    <row r="8" spans="1:23" x14ac:dyDescent="0.4">
      <c r="A8" s="824">
        <v>44259</v>
      </c>
      <c r="B8" s="825" t="s">
        <v>43</v>
      </c>
      <c r="C8" s="851"/>
      <c r="D8" s="822"/>
      <c r="E8" s="1053"/>
      <c r="F8" s="822"/>
      <c r="G8" s="1049">
        <f t="shared" si="0"/>
        <v>0</v>
      </c>
      <c r="H8" s="49"/>
      <c r="I8" s="50"/>
      <c r="J8" s="51"/>
      <c r="L8" s="52"/>
      <c r="M8" s="49"/>
      <c r="N8" s="53"/>
      <c r="O8" s="54"/>
      <c r="P8" s="55"/>
      <c r="W8" s="17"/>
    </row>
    <row r="9" spans="1:23" x14ac:dyDescent="0.4">
      <c r="A9" s="824">
        <v>44260</v>
      </c>
      <c r="B9" s="825" t="s">
        <v>44</v>
      </c>
      <c r="C9" s="851"/>
      <c r="D9" s="822"/>
      <c r="E9" s="1053"/>
      <c r="F9" s="822"/>
      <c r="G9" s="1049">
        <f t="shared" si="0"/>
        <v>0</v>
      </c>
      <c r="H9" s="49"/>
      <c r="I9" s="50"/>
      <c r="J9" s="51"/>
      <c r="L9" s="52"/>
      <c r="M9" s="49"/>
      <c r="N9" s="53"/>
      <c r="O9" s="54"/>
      <c r="P9" s="55"/>
      <c r="W9" s="17"/>
    </row>
    <row r="10" spans="1:23" x14ac:dyDescent="0.4">
      <c r="A10" s="826">
        <v>44261</v>
      </c>
      <c r="B10" s="827" t="s">
        <v>45</v>
      </c>
      <c r="C10" s="851"/>
      <c r="D10" s="822"/>
      <c r="E10" s="1053"/>
      <c r="F10" s="822"/>
      <c r="G10" s="1049">
        <f t="shared" si="0"/>
        <v>0</v>
      </c>
      <c r="H10" s="49"/>
      <c r="I10" s="50"/>
      <c r="J10" s="51"/>
      <c r="L10" s="52"/>
      <c r="M10" s="49"/>
      <c r="N10" s="53"/>
      <c r="O10" s="54"/>
      <c r="P10" s="55"/>
      <c r="W10" s="17"/>
    </row>
    <row r="11" spans="1:23" x14ac:dyDescent="0.4">
      <c r="A11" s="828">
        <v>44262</v>
      </c>
      <c r="B11" s="829" t="s">
        <v>46</v>
      </c>
      <c r="C11" s="852"/>
      <c r="D11" s="822"/>
      <c r="E11" s="1053"/>
      <c r="F11" s="822"/>
      <c r="G11" s="1049">
        <f t="shared" si="0"/>
        <v>0</v>
      </c>
      <c r="H11" s="49"/>
      <c r="I11" s="50"/>
      <c r="J11" s="51"/>
      <c r="L11" s="52"/>
      <c r="M11" s="49"/>
      <c r="N11" s="53"/>
      <c r="O11" s="54"/>
      <c r="P11" s="55"/>
      <c r="W11" s="17"/>
    </row>
    <row r="12" spans="1:23" x14ac:dyDescent="0.4">
      <c r="A12" s="824">
        <v>44263</v>
      </c>
      <c r="B12" s="825" t="s">
        <v>47</v>
      </c>
      <c r="C12" s="851"/>
      <c r="D12" s="822"/>
      <c r="E12" s="1053"/>
      <c r="F12" s="822"/>
      <c r="G12" s="1049">
        <f t="shared" si="0"/>
        <v>0</v>
      </c>
      <c r="H12" s="49"/>
      <c r="I12" s="50"/>
      <c r="J12" s="51"/>
      <c r="L12" s="52"/>
      <c r="M12" s="49"/>
      <c r="N12" s="53"/>
      <c r="O12" s="54"/>
      <c r="P12" s="55"/>
      <c r="W12" s="17"/>
    </row>
    <row r="13" spans="1:23" x14ac:dyDescent="0.4">
      <c r="A13" s="824">
        <v>44264</v>
      </c>
      <c r="B13" s="825" t="s">
        <v>41</v>
      </c>
      <c r="C13" s="851"/>
      <c r="D13" s="822"/>
      <c r="E13" s="1053"/>
      <c r="F13" s="822"/>
      <c r="G13" s="1049">
        <f t="shared" si="0"/>
        <v>0</v>
      </c>
      <c r="H13" s="49"/>
      <c r="I13" s="50"/>
      <c r="J13" s="51"/>
      <c r="L13" s="52"/>
      <c r="M13" s="49"/>
      <c r="N13" s="53"/>
      <c r="O13" s="54"/>
      <c r="P13" s="55"/>
      <c r="W13" s="17"/>
    </row>
    <row r="14" spans="1:23" x14ac:dyDescent="0.4">
      <c r="A14" s="824">
        <v>44265</v>
      </c>
      <c r="B14" s="825" t="s">
        <v>42</v>
      </c>
      <c r="C14" s="851"/>
      <c r="D14" s="822"/>
      <c r="E14" s="1053"/>
      <c r="F14" s="822"/>
      <c r="G14" s="1049">
        <f t="shared" si="0"/>
        <v>0</v>
      </c>
      <c r="H14" s="49"/>
      <c r="I14" s="50"/>
      <c r="J14" s="51"/>
      <c r="L14" s="52"/>
      <c r="M14" s="49"/>
      <c r="N14" s="53"/>
      <c r="O14" s="54"/>
      <c r="P14" s="55"/>
      <c r="W14" s="17"/>
    </row>
    <row r="15" spans="1:23" x14ac:dyDescent="0.4">
      <c r="A15" s="824">
        <v>44266</v>
      </c>
      <c r="B15" s="825" t="s">
        <v>43</v>
      </c>
      <c r="C15" s="851"/>
      <c r="D15" s="822"/>
      <c r="E15" s="1053"/>
      <c r="F15" s="822"/>
      <c r="G15" s="1049">
        <f t="shared" si="0"/>
        <v>0</v>
      </c>
      <c r="H15" s="49"/>
      <c r="I15" s="50"/>
      <c r="J15" s="51"/>
      <c r="L15" s="52"/>
      <c r="M15" s="49"/>
      <c r="N15" s="53"/>
      <c r="O15" s="54"/>
      <c r="P15" s="55"/>
      <c r="W15" s="17"/>
    </row>
    <row r="16" spans="1:23" x14ac:dyDescent="0.4">
      <c r="A16" s="824">
        <v>44267</v>
      </c>
      <c r="B16" s="825" t="s">
        <v>44</v>
      </c>
      <c r="C16" s="852"/>
      <c r="D16" s="822"/>
      <c r="E16" s="1053"/>
      <c r="F16" s="822"/>
      <c r="G16" s="1049">
        <f t="shared" si="0"/>
        <v>0</v>
      </c>
      <c r="H16" s="49"/>
      <c r="I16" s="50"/>
      <c r="J16" s="51"/>
      <c r="L16" s="52"/>
      <c r="M16" s="49"/>
      <c r="N16" s="53"/>
      <c r="O16" s="54"/>
      <c r="P16" s="55"/>
      <c r="W16" s="17"/>
    </row>
    <row r="17" spans="1:23" x14ac:dyDescent="0.4">
      <c r="A17" s="826">
        <v>44268</v>
      </c>
      <c r="B17" s="827" t="s">
        <v>45</v>
      </c>
      <c r="C17" s="851"/>
      <c r="D17" s="822"/>
      <c r="E17" s="1054"/>
      <c r="F17" s="822"/>
      <c r="G17" s="1049">
        <f t="shared" si="0"/>
        <v>0</v>
      </c>
      <c r="H17" s="49"/>
      <c r="I17" s="50"/>
      <c r="J17" s="51"/>
      <c r="L17" s="52"/>
      <c r="M17" s="49"/>
      <c r="N17" s="53"/>
      <c r="O17" s="54"/>
      <c r="P17" s="55"/>
      <c r="W17" s="17"/>
    </row>
    <row r="18" spans="1:23" x14ac:dyDescent="0.4">
      <c r="A18" s="828">
        <v>44269</v>
      </c>
      <c r="B18" s="829" t="s">
        <v>46</v>
      </c>
      <c r="C18" s="851"/>
      <c r="D18" s="822"/>
      <c r="E18" s="1054"/>
      <c r="F18" s="822"/>
      <c r="G18" s="1049">
        <f t="shared" si="0"/>
        <v>0</v>
      </c>
      <c r="H18" s="49"/>
      <c r="I18" s="50"/>
      <c r="J18" s="51"/>
      <c r="L18" s="52"/>
      <c r="M18" s="49"/>
      <c r="N18" s="53"/>
      <c r="O18" s="54"/>
      <c r="P18" s="55"/>
      <c r="W18" s="17"/>
    </row>
    <row r="19" spans="1:23" x14ac:dyDescent="0.4">
      <c r="A19" s="824">
        <v>44270</v>
      </c>
      <c r="B19" s="825" t="s">
        <v>47</v>
      </c>
      <c r="C19" s="851"/>
      <c r="D19" s="822"/>
      <c r="E19" s="1054"/>
      <c r="F19" s="822"/>
      <c r="G19" s="1049">
        <f t="shared" si="0"/>
        <v>0</v>
      </c>
      <c r="H19" s="49"/>
      <c r="I19" s="50"/>
      <c r="J19" s="51"/>
      <c r="L19" s="52"/>
      <c r="M19" s="49"/>
      <c r="N19" s="53"/>
      <c r="O19" s="54"/>
      <c r="P19" s="55"/>
      <c r="W19" s="17"/>
    </row>
    <row r="20" spans="1:23" x14ac:dyDescent="0.4">
      <c r="A20" s="824">
        <v>44271</v>
      </c>
      <c r="B20" s="825" t="s">
        <v>41</v>
      </c>
      <c r="C20" s="851"/>
      <c r="D20" s="822"/>
      <c r="E20" s="1054"/>
      <c r="F20" s="822"/>
      <c r="G20" s="1049">
        <f t="shared" si="0"/>
        <v>0</v>
      </c>
      <c r="H20" s="49"/>
      <c r="I20" s="50"/>
      <c r="J20" s="51"/>
      <c r="L20" s="52"/>
      <c r="M20" s="49"/>
      <c r="N20" s="53"/>
      <c r="O20" s="54"/>
      <c r="P20" s="55"/>
      <c r="W20" s="17"/>
    </row>
    <row r="21" spans="1:23" x14ac:dyDescent="0.4">
      <c r="A21" s="824">
        <v>44272</v>
      </c>
      <c r="B21" s="825" t="s">
        <v>42</v>
      </c>
      <c r="C21" s="853"/>
      <c r="D21" s="822"/>
      <c r="E21" s="1054"/>
      <c r="F21" s="822"/>
      <c r="G21" s="1049">
        <f t="shared" si="0"/>
        <v>0</v>
      </c>
      <c r="H21" s="49"/>
      <c r="I21" s="50"/>
      <c r="J21" s="51"/>
      <c r="L21" s="52"/>
      <c r="M21" s="49"/>
      <c r="N21" s="53"/>
      <c r="O21" s="54"/>
      <c r="P21" s="55"/>
      <c r="W21" s="17"/>
    </row>
    <row r="22" spans="1:23" x14ac:dyDescent="0.4">
      <c r="A22" s="824">
        <v>44273</v>
      </c>
      <c r="B22" s="825" t="s">
        <v>43</v>
      </c>
      <c r="C22" s="851"/>
      <c r="D22" s="822"/>
      <c r="E22" s="1054"/>
      <c r="F22" s="822"/>
      <c r="G22" s="1049">
        <f t="shared" si="0"/>
        <v>0</v>
      </c>
      <c r="H22" s="49"/>
      <c r="I22" s="50"/>
      <c r="J22" s="51"/>
      <c r="L22" s="52"/>
      <c r="M22" s="49"/>
      <c r="N22" s="53"/>
      <c r="O22" s="54"/>
      <c r="P22" s="55"/>
      <c r="W22" s="17"/>
    </row>
    <row r="23" spans="1:23" x14ac:dyDescent="0.4">
      <c r="A23" s="824">
        <v>44274</v>
      </c>
      <c r="B23" s="825" t="s">
        <v>44</v>
      </c>
      <c r="C23" s="851"/>
      <c r="D23" s="822"/>
      <c r="E23" s="1054"/>
      <c r="F23" s="822"/>
      <c r="G23" s="1049">
        <f t="shared" si="0"/>
        <v>0</v>
      </c>
      <c r="H23" s="49"/>
      <c r="I23" s="50"/>
      <c r="J23" s="51"/>
      <c r="L23" s="52"/>
      <c r="M23" s="49"/>
      <c r="N23" s="53"/>
      <c r="O23" s="54"/>
      <c r="P23" s="55"/>
      <c r="W23" s="17"/>
    </row>
    <row r="24" spans="1:23" x14ac:dyDescent="0.4">
      <c r="A24" s="828">
        <v>44275</v>
      </c>
      <c r="B24" s="829" t="s">
        <v>45</v>
      </c>
      <c r="C24" s="854" t="s">
        <v>60</v>
      </c>
      <c r="D24" s="822"/>
      <c r="E24" s="1054"/>
      <c r="F24" s="822"/>
      <c r="G24" s="1049">
        <f t="shared" si="0"/>
        <v>0</v>
      </c>
      <c r="H24" s="49"/>
      <c r="I24" s="50"/>
      <c r="J24" s="51"/>
      <c r="L24" s="52"/>
      <c r="M24" s="49"/>
      <c r="N24" s="53"/>
      <c r="O24" s="54"/>
      <c r="P24" s="55"/>
      <c r="W24" s="17"/>
    </row>
    <row r="25" spans="1:23" x14ac:dyDescent="0.4">
      <c r="A25" s="828">
        <v>44276</v>
      </c>
      <c r="B25" s="829" t="s">
        <v>46</v>
      </c>
      <c r="C25" s="851"/>
      <c r="D25" s="822"/>
      <c r="E25" s="1054"/>
      <c r="F25" s="822"/>
      <c r="G25" s="1049">
        <f t="shared" si="0"/>
        <v>0</v>
      </c>
      <c r="H25" s="49"/>
      <c r="I25" s="50"/>
      <c r="J25" s="51"/>
      <c r="L25" s="52"/>
      <c r="M25" s="49"/>
      <c r="N25" s="53"/>
      <c r="O25" s="54"/>
      <c r="P25" s="55"/>
      <c r="W25" s="17"/>
    </row>
    <row r="26" spans="1:23" x14ac:dyDescent="0.4">
      <c r="A26" s="824">
        <v>44277</v>
      </c>
      <c r="B26" s="825" t="s">
        <v>47</v>
      </c>
      <c r="C26" s="851"/>
      <c r="D26" s="822"/>
      <c r="E26" s="1054"/>
      <c r="F26" s="822"/>
      <c r="G26" s="1049">
        <f t="shared" si="0"/>
        <v>0</v>
      </c>
      <c r="H26" s="49"/>
      <c r="I26" s="50"/>
      <c r="J26" s="51"/>
      <c r="L26" s="52"/>
      <c r="M26" s="49"/>
      <c r="N26" s="53"/>
      <c r="O26" s="54"/>
      <c r="P26" s="55"/>
      <c r="W26" s="17"/>
    </row>
    <row r="27" spans="1:23" x14ac:dyDescent="0.4">
      <c r="A27" s="824">
        <v>44278</v>
      </c>
      <c r="B27" s="825" t="s">
        <v>41</v>
      </c>
      <c r="C27" s="851"/>
      <c r="D27" s="822"/>
      <c r="E27" s="1054"/>
      <c r="F27" s="822"/>
      <c r="G27" s="1049">
        <f t="shared" si="0"/>
        <v>0</v>
      </c>
      <c r="H27" s="49"/>
      <c r="I27" s="50"/>
      <c r="J27" s="51"/>
      <c r="L27" s="52"/>
      <c r="M27" s="49"/>
      <c r="N27" s="53"/>
      <c r="O27" s="54"/>
      <c r="P27" s="55"/>
      <c r="W27" s="17"/>
    </row>
    <row r="28" spans="1:23" x14ac:dyDescent="0.4">
      <c r="A28" s="824">
        <v>44279</v>
      </c>
      <c r="B28" s="825" t="s">
        <v>42</v>
      </c>
      <c r="C28" s="851"/>
      <c r="D28" s="822"/>
      <c r="E28" s="1054"/>
      <c r="F28" s="822"/>
      <c r="G28" s="1049">
        <f t="shared" si="0"/>
        <v>0</v>
      </c>
      <c r="H28" s="49"/>
      <c r="I28" s="50"/>
      <c r="J28" s="51"/>
      <c r="L28" s="52"/>
      <c r="M28" s="49"/>
      <c r="N28" s="53"/>
      <c r="O28" s="54"/>
      <c r="P28" s="55"/>
      <c r="W28" s="17"/>
    </row>
    <row r="29" spans="1:23" x14ac:dyDescent="0.4">
      <c r="A29" s="824">
        <v>44280</v>
      </c>
      <c r="B29" s="825" t="s">
        <v>43</v>
      </c>
      <c r="C29" s="851"/>
      <c r="D29" s="822"/>
      <c r="E29" s="1054"/>
      <c r="F29" s="822"/>
      <c r="G29" s="1049">
        <f t="shared" si="0"/>
        <v>0</v>
      </c>
      <c r="H29" s="49"/>
      <c r="I29" s="50"/>
      <c r="J29" s="51"/>
      <c r="L29" s="52"/>
      <c r="M29" s="49"/>
      <c r="N29" s="53"/>
      <c r="O29" s="54"/>
      <c r="P29" s="55"/>
      <c r="W29" s="17"/>
    </row>
    <row r="30" spans="1:23" x14ac:dyDescent="0.4">
      <c r="A30" s="824">
        <v>44281</v>
      </c>
      <c r="B30" s="825" t="s">
        <v>44</v>
      </c>
      <c r="C30" s="851"/>
      <c r="D30" s="822"/>
      <c r="E30" s="1054"/>
      <c r="F30" s="822"/>
      <c r="G30" s="1049">
        <f t="shared" si="0"/>
        <v>0</v>
      </c>
      <c r="H30" s="49"/>
      <c r="I30" s="50"/>
      <c r="J30" s="51"/>
      <c r="L30" s="52"/>
      <c r="M30" s="49"/>
      <c r="N30" s="53"/>
      <c r="O30" s="54"/>
      <c r="P30" s="55"/>
      <c r="W30" s="17"/>
    </row>
    <row r="31" spans="1:23" x14ac:dyDescent="0.4">
      <c r="A31" s="826">
        <v>44282</v>
      </c>
      <c r="B31" s="827" t="s">
        <v>45</v>
      </c>
      <c r="C31" s="851"/>
      <c r="D31" s="822"/>
      <c r="E31" s="1054"/>
      <c r="F31" s="822"/>
      <c r="G31" s="1049">
        <f t="shared" si="0"/>
        <v>0</v>
      </c>
      <c r="H31" s="49"/>
      <c r="I31" s="50"/>
      <c r="J31" s="51"/>
      <c r="L31" s="52"/>
      <c r="M31" s="49"/>
      <c r="N31" s="53"/>
      <c r="O31" s="54"/>
      <c r="P31" s="55"/>
      <c r="W31" s="17"/>
    </row>
    <row r="32" spans="1:23" x14ac:dyDescent="0.4">
      <c r="A32" s="828">
        <v>44283</v>
      </c>
      <c r="B32" s="829" t="s">
        <v>46</v>
      </c>
      <c r="C32" s="851"/>
      <c r="D32" s="822"/>
      <c r="E32" s="1054"/>
      <c r="F32" s="822"/>
      <c r="G32" s="1049">
        <f t="shared" si="0"/>
        <v>0</v>
      </c>
      <c r="H32" s="49"/>
      <c r="I32" s="50"/>
      <c r="J32" s="51"/>
      <c r="L32" s="52"/>
      <c r="M32" s="49"/>
      <c r="N32" s="53"/>
      <c r="O32" s="54"/>
      <c r="P32" s="55"/>
      <c r="W32" s="17"/>
    </row>
    <row r="33" spans="1:25" x14ac:dyDescent="0.4">
      <c r="A33" s="824">
        <v>44284</v>
      </c>
      <c r="B33" s="830" t="s">
        <v>40</v>
      </c>
      <c r="C33" s="851"/>
      <c r="D33" s="822"/>
      <c r="E33" s="1054"/>
      <c r="F33" s="822"/>
      <c r="G33" s="1049">
        <f t="shared" si="0"/>
        <v>0</v>
      </c>
      <c r="H33" s="49"/>
      <c r="I33" s="50"/>
      <c r="J33" s="51"/>
      <c r="L33" s="52"/>
      <c r="M33" s="49"/>
      <c r="N33" s="53"/>
      <c r="O33" s="54"/>
      <c r="P33" s="55"/>
      <c r="W33" s="17"/>
    </row>
    <row r="34" spans="1:25" x14ac:dyDescent="0.4">
      <c r="A34" s="824">
        <v>44285</v>
      </c>
      <c r="B34" s="830" t="s">
        <v>61</v>
      </c>
      <c r="C34" s="851"/>
      <c r="D34" s="822"/>
      <c r="E34" s="1054"/>
      <c r="F34" s="822"/>
      <c r="G34" s="1049">
        <f t="shared" si="0"/>
        <v>0</v>
      </c>
      <c r="H34" s="49"/>
      <c r="I34" s="50"/>
      <c r="J34" s="51"/>
      <c r="L34" s="52"/>
      <c r="M34" s="49"/>
      <c r="N34" s="53"/>
      <c r="O34" s="54"/>
      <c r="P34" s="55"/>
      <c r="W34" s="17"/>
    </row>
    <row r="35" spans="1:25" ht="19.5" thickBot="1" x14ac:dyDescent="0.45">
      <c r="A35" s="831">
        <v>44286</v>
      </c>
      <c r="B35" s="832" t="s">
        <v>62</v>
      </c>
      <c r="C35" s="855"/>
      <c r="D35" s="823"/>
      <c r="E35" s="1055"/>
      <c r="F35" s="823"/>
      <c r="G35" s="1050">
        <f t="shared" si="0"/>
        <v>0</v>
      </c>
      <c r="H35" s="49"/>
      <c r="I35" s="50"/>
      <c r="J35" s="51"/>
      <c r="L35" s="52"/>
      <c r="M35" s="49"/>
      <c r="N35" s="53"/>
      <c r="O35" s="54"/>
      <c r="P35" s="55"/>
      <c r="W35" s="17"/>
    </row>
    <row r="36" spans="1:25" ht="19.5" thickBot="1" x14ac:dyDescent="0.45">
      <c r="A36" s="155"/>
      <c r="B36" s="156"/>
      <c r="C36" s="157" t="s">
        <v>174</v>
      </c>
      <c r="D36" s="158">
        <f>SUM(D5:D35)</f>
        <v>0</v>
      </c>
      <c r="E36" s="281" t="s">
        <v>175</v>
      </c>
      <c r="F36" s="283">
        <f>SUM(F5:F35)</f>
        <v>0</v>
      </c>
      <c r="G36" s="282">
        <f>SUM(G5:G35)</f>
        <v>0</v>
      </c>
      <c r="H36" s="49"/>
      <c r="I36" s="50"/>
      <c r="J36" s="51"/>
      <c r="L36" s="52"/>
      <c r="M36" s="49"/>
      <c r="N36" s="53"/>
      <c r="O36" s="54"/>
      <c r="P36" s="55"/>
      <c r="W36" s="17"/>
    </row>
    <row r="37" spans="1:25" s="105" customFormat="1" ht="39" customHeight="1" thickBot="1" x14ac:dyDescent="0.45">
      <c r="A37" s="159"/>
      <c r="B37" s="160"/>
      <c r="C37" s="161" t="s">
        <v>176</v>
      </c>
      <c r="D37" s="162">
        <f>D4+D36</f>
        <v>0</v>
      </c>
      <c r="E37" s="284" t="s">
        <v>177</v>
      </c>
      <c r="F37" s="285">
        <f>F36</f>
        <v>0</v>
      </c>
      <c r="G37" s="287">
        <f>D37-F37</f>
        <v>0</v>
      </c>
      <c r="H37" s="102"/>
      <c r="I37" s="103"/>
      <c r="J37" s="104"/>
      <c r="L37" s="106"/>
      <c r="M37" s="102"/>
      <c r="N37" s="107"/>
      <c r="O37" s="108"/>
      <c r="P37" s="109"/>
      <c r="Q37" s="110"/>
      <c r="R37" s="111"/>
      <c r="S37" s="112"/>
      <c r="T37" s="113"/>
      <c r="U37" s="114"/>
      <c r="V37" s="115"/>
      <c r="W37" s="116"/>
      <c r="X37" s="116"/>
      <c r="Y37" s="116"/>
    </row>
    <row r="38" spans="1:25" ht="19.5" thickBot="1" x14ac:dyDescent="0.45">
      <c r="G38" s="286" t="s">
        <v>89</v>
      </c>
    </row>
  </sheetData>
  <sheetProtection sheet="1" objects="1" scenarios="1"/>
  <mergeCells count="6">
    <mergeCell ref="A1:G1"/>
    <mergeCell ref="A3:A4"/>
    <mergeCell ref="B3:B4"/>
    <mergeCell ref="E3:E4"/>
    <mergeCell ref="F3:F4"/>
    <mergeCell ref="G3:G4"/>
  </mergeCells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92D050"/>
    <pageSetUpPr fitToPage="1"/>
  </sheetPr>
  <dimension ref="A1:Z77"/>
  <sheetViews>
    <sheetView workbookViewId="0">
      <pane ySplit="3" topLeftCell="A4" activePane="bottomLeft" state="frozen"/>
      <selection activeCell="A12" sqref="A12:B12"/>
      <selection pane="bottomLeft" sqref="A1:G1"/>
    </sheetView>
  </sheetViews>
  <sheetFormatPr defaultRowHeight="13.5" x14ac:dyDescent="0.4"/>
  <cols>
    <col min="1" max="1" width="39.625" style="1" customWidth="1"/>
    <col min="2" max="2" width="15.625" style="2" customWidth="1"/>
    <col min="3" max="4" width="15.625" style="8" customWidth="1"/>
    <col min="5" max="5" width="15.625" style="4" customWidth="1"/>
    <col min="6" max="6" width="15.625" style="5" customWidth="1"/>
    <col min="7" max="7" width="16.125" style="1" customWidth="1"/>
    <col min="8" max="8" width="18.5" style="1" customWidth="1"/>
    <col min="9" max="16384" width="9" style="1"/>
  </cols>
  <sheetData>
    <row r="1" spans="1:26" ht="38.25" customHeight="1" x14ac:dyDescent="0.4">
      <c r="A1" s="1218" t="s">
        <v>85</v>
      </c>
      <c r="B1" s="1218"/>
      <c r="C1" s="1218"/>
      <c r="D1" s="1218"/>
      <c r="E1" s="1218"/>
      <c r="F1" s="1218"/>
      <c r="G1" s="1218"/>
    </row>
    <row r="2" spans="1:26" ht="21" customHeight="1" x14ac:dyDescent="0.4">
      <c r="A2" s="1219" t="s">
        <v>2</v>
      </c>
      <c r="B2" s="1219"/>
      <c r="C2" s="1219"/>
      <c r="D2" s="1219"/>
      <c r="E2" s="1219"/>
      <c r="F2" s="1219"/>
      <c r="G2" s="1219"/>
      <c r="H2" s="3"/>
    </row>
    <row r="3" spans="1:26" ht="18" customHeight="1" x14ac:dyDescent="0.15">
      <c r="A3" s="9" t="s">
        <v>83</v>
      </c>
      <c r="B3" s="218"/>
      <c r="C3" s="218"/>
      <c r="D3" s="218"/>
      <c r="E3" s="1"/>
      <c r="F3" s="13" t="s">
        <v>7</v>
      </c>
      <c r="G3" s="167">
        <f ca="1">NOW()</f>
        <v>44276.014670717595</v>
      </c>
      <c r="H3" s="3"/>
    </row>
    <row r="4" spans="1:26" ht="36.75" customHeight="1" x14ac:dyDescent="0.4">
      <c r="A4" s="197" t="s">
        <v>186</v>
      </c>
      <c r="B4" s="189"/>
      <c r="C4" s="1"/>
      <c r="D4" s="189"/>
      <c r="E4" s="189"/>
      <c r="F4" s="189"/>
      <c r="H4" s="3"/>
    </row>
    <row r="5" spans="1:26" s="33" customFormat="1" ht="18" customHeight="1" thickBot="1" x14ac:dyDescent="0.2">
      <c r="A5" s="9"/>
      <c r="B5" s="208"/>
      <c r="D5" s="13"/>
      <c r="G5" s="12" t="s">
        <v>6</v>
      </c>
      <c r="I5" s="14"/>
      <c r="J5" s="209"/>
      <c r="K5" s="210"/>
      <c r="M5" s="211"/>
      <c r="N5" s="18"/>
      <c r="O5" s="212"/>
      <c r="P5" s="20"/>
      <c r="Q5" s="21"/>
      <c r="R5" s="18"/>
      <c r="S5" s="20"/>
      <c r="T5" s="22"/>
      <c r="U5" s="23"/>
      <c r="V5" s="24"/>
      <c r="W5" s="25"/>
      <c r="X5" s="211"/>
      <c r="Y5" s="211"/>
      <c r="Z5" s="211"/>
    </row>
    <row r="6" spans="1:26" s="7" customFormat="1" ht="42" customHeight="1" thickBot="1" x14ac:dyDescent="0.45">
      <c r="A6" s="1221" t="s">
        <v>187</v>
      </c>
      <c r="B6" s="1222"/>
      <c r="C6" s="969" t="s">
        <v>8</v>
      </c>
      <c r="D6" s="27" t="s">
        <v>183</v>
      </c>
      <c r="E6" s="28" t="s">
        <v>3</v>
      </c>
      <c r="F6" s="29" t="s">
        <v>9</v>
      </c>
      <c r="G6" s="30" t="s">
        <v>4</v>
      </c>
      <c r="H6" s="6"/>
    </row>
    <row r="7" spans="1:26" ht="33" customHeight="1" x14ac:dyDescent="0.4">
      <c r="A7" s="845" t="str">
        <f>'03月統合家計簿'!A7</f>
        <v>○○銀行　１</v>
      </c>
      <c r="B7" s="971"/>
      <c r="C7" s="337">
        <f>'03月統合家計簿'!G7</f>
        <v>0</v>
      </c>
      <c r="D7" s="835">
        <f>'04月銀行口座入出金表'!A7-'04月銀行口座入出金表'!C5</f>
        <v>0</v>
      </c>
      <c r="E7" s="164">
        <f>'04月銀行口座入出金表'!F5+'04月銀行口座入出金表'!F6+'04月銀行口座入出金表'!F7+'04月銀行口座入出金表'!F8+'04月銀行口座入出金表'!F9</f>
        <v>0</v>
      </c>
      <c r="F7" s="165">
        <f>'04月銀行口座入出金表'!I5+'04月銀行口座入出金表'!I6+'04月銀行口座入出金表'!I7+'04月銀行口座入出金表'!I8+'04月銀行口座入出金表'!I9</f>
        <v>0</v>
      </c>
      <c r="G7" s="166">
        <f t="shared" ref="G7:G16" si="0">C7-D7+E7-F7</f>
        <v>0</v>
      </c>
    </row>
    <row r="8" spans="1:26" ht="33" customHeight="1" x14ac:dyDescent="0.4">
      <c r="A8" s="846" t="str">
        <f>'03月統合家計簿'!A8</f>
        <v>○○銀行　２</v>
      </c>
      <c r="B8" s="972"/>
      <c r="C8" s="338">
        <f>'03月統合家計簿'!G8</f>
        <v>0</v>
      </c>
      <c r="D8" s="835">
        <f>'04月銀行口座入出金表'!A12-'04月銀行口座入出金表'!C10</f>
        <v>0</v>
      </c>
      <c r="E8" s="173">
        <f>'04月銀行口座入出金表'!F10+'04月銀行口座入出金表'!F11+'04月銀行口座入出金表'!F12+'04月銀行口座入出金表'!F13+'04月銀行口座入出金表'!F14</f>
        <v>0</v>
      </c>
      <c r="F8" s="174">
        <f>'04月銀行口座入出金表'!I10+'04月銀行口座入出金表'!I11+'04月銀行口座入出金表'!I12+'04月銀行口座入出金表'!I13+'04月銀行口座入出金表'!I14</f>
        <v>0</v>
      </c>
      <c r="G8" s="171">
        <f t="shared" si="0"/>
        <v>0</v>
      </c>
    </row>
    <row r="9" spans="1:26" ht="33" customHeight="1" x14ac:dyDescent="0.4">
      <c r="A9" s="846" t="str">
        <f>'03月統合家計簿'!A9</f>
        <v>○○銀行　３</v>
      </c>
      <c r="B9" s="972"/>
      <c r="C9" s="338">
        <f>'03月統合家計簿'!G9</f>
        <v>0</v>
      </c>
      <c r="D9" s="835">
        <f>'04月銀行口座入出金表'!A17-'04月銀行口座入出金表'!C15</f>
        <v>0</v>
      </c>
      <c r="E9" s="173">
        <f>'04月銀行口座入出金表'!F15+'04月銀行口座入出金表'!F16+'04月銀行口座入出金表'!F17+'04月銀行口座入出金表'!F18+'04月銀行口座入出金表'!F19</f>
        <v>0</v>
      </c>
      <c r="F9" s="174">
        <f>'04月銀行口座入出金表'!I15+'04月銀行口座入出金表'!I16+'04月銀行口座入出金表'!I17+'04月銀行口座入出金表'!I18+'04月銀行口座入出金表'!I19</f>
        <v>0</v>
      </c>
      <c r="G9" s="171">
        <f t="shared" si="0"/>
        <v>0</v>
      </c>
    </row>
    <row r="10" spans="1:26" ht="33" customHeight="1" x14ac:dyDescent="0.4">
      <c r="A10" s="846" t="str">
        <f>'03月統合家計簿'!A10</f>
        <v>○○銀行　４</v>
      </c>
      <c r="B10" s="972"/>
      <c r="C10" s="338">
        <f>'03月統合家計簿'!G10</f>
        <v>0</v>
      </c>
      <c r="D10" s="835">
        <f>'04月銀行口座入出金表'!A22-'04月銀行口座入出金表'!C20</f>
        <v>0</v>
      </c>
      <c r="E10" s="173">
        <f>'04月銀行口座入出金表'!F20+'04月銀行口座入出金表'!F21+'04月銀行口座入出金表'!F22+'04月銀行口座入出金表'!F23+'04月銀行口座入出金表'!F24</f>
        <v>0</v>
      </c>
      <c r="F10" s="174">
        <f>'04月銀行口座入出金表'!I20+'04月銀行口座入出金表'!I21+'04月銀行口座入出金表'!I22+'04月銀行口座入出金表'!I23+'04月銀行口座入出金表'!I24</f>
        <v>0</v>
      </c>
      <c r="G10" s="171">
        <f t="shared" si="0"/>
        <v>0</v>
      </c>
    </row>
    <row r="11" spans="1:26" ht="33" customHeight="1" x14ac:dyDescent="0.4">
      <c r="A11" s="846" t="str">
        <f>'03月統合家計簿'!A11</f>
        <v>○○銀行　５</v>
      </c>
      <c r="B11" s="972"/>
      <c r="C11" s="338">
        <f>'03月統合家計簿'!G11</f>
        <v>0</v>
      </c>
      <c r="D11" s="835">
        <f>'04月銀行口座入出金表'!A27-'04月銀行口座入出金表'!C25</f>
        <v>0</v>
      </c>
      <c r="E11" s="175">
        <f>'04月銀行口座入出金表'!F25+'04月銀行口座入出金表'!F26+'04月銀行口座入出金表'!F27+'04月銀行口座入出金表'!F28+'04月銀行口座入出金表'!F29</f>
        <v>0</v>
      </c>
      <c r="F11" s="174">
        <f>'04月銀行口座入出金表'!I25+'04月銀行口座入出金表'!I26+'04月銀行口座入出金表'!I27+'04月銀行口座入出金表'!I28+'04月銀行口座入出金表'!I29</f>
        <v>0</v>
      </c>
      <c r="G11" s="171">
        <f t="shared" si="0"/>
        <v>0</v>
      </c>
    </row>
    <row r="12" spans="1:26" ht="33" customHeight="1" x14ac:dyDescent="0.4">
      <c r="A12" s="846" t="str">
        <f>'03月統合家計簿'!A12</f>
        <v>○○銀行　６</v>
      </c>
      <c r="B12" s="972"/>
      <c r="C12" s="338">
        <f>'03月統合家計簿'!G12</f>
        <v>0</v>
      </c>
      <c r="D12" s="835">
        <f>'04月銀行口座入出金表'!A32-'04月銀行口座入出金表'!C30</f>
        <v>0</v>
      </c>
      <c r="E12" s="175">
        <f>'04月銀行口座入出金表'!F30+'04月銀行口座入出金表'!F31+'04月銀行口座入出金表'!F32+'04月銀行口座入出金表'!F33+'04月銀行口座入出金表'!F34</f>
        <v>0</v>
      </c>
      <c r="F12" s="174">
        <f>'04月銀行口座入出金表'!I30+'04月銀行口座入出金表'!I31+'04月銀行口座入出金表'!I32+'04月銀行口座入出金表'!I33+'04月銀行口座入出金表'!I34</f>
        <v>0</v>
      </c>
      <c r="G12" s="171">
        <f t="shared" si="0"/>
        <v>0</v>
      </c>
    </row>
    <row r="13" spans="1:26" ht="33" customHeight="1" x14ac:dyDescent="0.4">
      <c r="A13" s="846" t="str">
        <f>'03月統合家計簿'!A13</f>
        <v>○○銀行　７</v>
      </c>
      <c r="B13" s="972"/>
      <c r="C13" s="338">
        <f>'03月統合家計簿'!G13</f>
        <v>0</v>
      </c>
      <c r="D13" s="835">
        <f>'04月銀行口座入出金表'!A37-'04月銀行口座入出金表'!C35</f>
        <v>0</v>
      </c>
      <c r="E13" s="175">
        <f>'04月銀行口座入出金表'!F35+'04月銀行口座入出金表'!F36+'04月銀行口座入出金表'!F37+'04月銀行口座入出金表'!F38+'04月銀行口座入出金表'!F39</f>
        <v>0</v>
      </c>
      <c r="F13" s="174">
        <f>'04月銀行口座入出金表'!I35+'04月銀行口座入出金表'!I36+'04月銀行口座入出金表'!I37+'04月銀行口座入出金表'!I38+'04月銀行口座入出金表'!I39</f>
        <v>0</v>
      </c>
      <c r="G13" s="171">
        <f t="shared" si="0"/>
        <v>0</v>
      </c>
    </row>
    <row r="14" spans="1:26" ht="33" customHeight="1" x14ac:dyDescent="0.4">
      <c r="A14" s="846" t="str">
        <f>'03月統合家計簿'!A14</f>
        <v>○○銀行　８</v>
      </c>
      <c r="B14" s="972"/>
      <c r="C14" s="338">
        <f>'03月統合家計簿'!G14</f>
        <v>0</v>
      </c>
      <c r="D14" s="835">
        <f>'04月銀行口座入出金表'!A42-'04月銀行口座入出金表'!C40</f>
        <v>0</v>
      </c>
      <c r="E14" s="175">
        <f>'04月銀行口座入出金表'!F40+'04月銀行口座入出金表'!F41+'04月銀行口座入出金表'!F42+'04月銀行口座入出金表'!F43+'04月銀行口座入出金表'!F44</f>
        <v>0</v>
      </c>
      <c r="F14" s="174">
        <f>'04月銀行口座入出金表'!I40+'04月銀行口座入出金表'!I41+'04月銀行口座入出金表'!I42+'04月銀行口座入出金表'!I43+'04月銀行口座入出金表'!I44</f>
        <v>0</v>
      </c>
      <c r="G14" s="171">
        <f t="shared" si="0"/>
        <v>0</v>
      </c>
    </row>
    <row r="15" spans="1:26" ht="33" customHeight="1" x14ac:dyDescent="0.4">
      <c r="A15" s="846" t="str">
        <f>'03月統合家計簿'!A15</f>
        <v>○○銀行　９</v>
      </c>
      <c r="B15" s="972"/>
      <c r="C15" s="338">
        <f>'03月統合家計簿'!G15</f>
        <v>0</v>
      </c>
      <c r="D15" s="835">
        <f>'04月銀行口座入出金表'!A47-'04月銀行口座入出金表'!C45</f>
        <v>0</v>
      </c>
      <c r="E15" s="175">
        <f>'04月銀行口座入出金表'!F45+'04月銀行口座入出金表'!F46+'04月銀行口座入出金表'!F47+'04月銀行口座入出金表'!F48+'04月銀行口座入出金表'!F49</f>
        <v>0</v>
      </c>
      <c r="F15" s="174">
        <f>'04月銀行口座入出金表'!I45+'04月銀行口座入出金表'!I46+'04月銀行口座入出金表'!I47+'04月銀行口座入出金表'!I48+'04月銀行口座入出金表'!I49</f>
        <v>0</v>
      </c>
      <c r="G15" s="171">
        <f t="shared" si="0"/>
        <v>0</v>
      </c>
    </row>
    <row r="16" spans="1:26" ht="33" customHeight="1" thickBot="1" x14ac:dyDescent="0.45">
      <c r="A16" s="846" t="str">
        <f>'03月統合家計簿'!A16</f>
        <v>○○銀行　１０</v>
      </c>
      <c r="B16" s="973"/>
      <c r="C16" s="339">
        <f>'03月統合家計簿'!G16</f>
        <v>0</v>
      </c>
      <c r="D16" s="170">
        <f>'04月銀行口座入出金表'!A52-'04月銀行口座入出金表'!C50</f>
        <v>0</v>
      </c>
      <c r="E16" s="176">
        <f>'04月銀行口座入出金表'!F50+'04月銀行口座入出金表'!F51+'04月銀行口座入出金表'!F52+'04月銀行口座入出金表'!F53+'04月銀行口座入出金表'!F54</f>
        <v>0</v>
      </c>
      <c r="F16" s="196">
        <f>'04月銀行口座入出金表'!I50+'04月銀行口座入出金表'!I51+'04月銀行口座入出金表'!I52+'04月銀行口座入出金表'!I53+'04月銀行口座入出金表'!I54</f>
        <v>0</v>
      </c>
      <c r="G16" s="172">
        <f t="shared" si="0"/>
        <v>0</v>
      </c>
    </row>
    <row r="17" spans="1:8" ht="36" customHeight="1" thickBot="1" x14ac:dyDescent="0.45">
      <c r="A17" s="847" t="s">
        <v>64</v>
      </c>
      <c r="B17" s="970"/>
      <c r="C17" s="177">
        <f>'03月現金入出金表'!G37</f>
        <v>0</v>
      </c>
      <c r="D17" s="967"/>
      <c r="E17" s="179">
        <f>'04月現金入出金表'!D36</f>
        <v>0</v>
      </c>
      <c r="F17" s="180">
        <f>'04月現金入出金表'!F37</f>
        <v>0</v>
      </c>
      <c r="G17" s="195">
        <f>C17+E17-F17</f>
        <v>0</v>
      </c>
    </row>
    <row r="18" spans="1:8" ht="42" customHeight="1" thickBot="1" x14ac:dyDescent="0.45">
      <c r="A18" s="848" t="s">
        <v>1</v>
      </c>
      <c r="B18" s="970"/>
      <c r="C18" s="226">
        <f>SUM(C7:C17)</f>
        <v>0</v>
      </c>
      <c r="D18" s="968">
        <f>SUM(D7:D17)</f>
        <v>0</v>
      </c>
      <c r="E18" s="231">
        <f>SUM(E7:E17)</f>
        <v>0</v>
      </c>
      <c r="F18" s="232">
        <f>SUM(F7:F17)</f>
        <v>0</v>
      </c>
      <c r="G18" s="233">
        <f>C18-D18+E18-F18</f>
        <v>0</v>
      </c>
    </row>
    <row r="19" spans="1:8" ht="36" customHeight="1" x14ac:dyDescent="0.15">
      <c r="A19" s="9"/>
      <c r="B19" s="844"/>
      <c r="C19" s="844"/>
      <c r="D19" s="844"/>
      <c r="E19" s="844"/>
      <c r="F19" s="13"/>
      <c r="G19" s="167"/>
      <c r="H19" s="3"/>
    </row>
    <row r="20" spans="1:8" ht="54" customHeight="1" x14ac:dyDescent="0.25">
      <c r="A20" s="1220" t="s">
        <v>86</v>
      </c>
      <c r="B20" s="1220"/>
      <c r="C20" s="1220"/>
      <c r="D20" s="1220"/>
      <c r="E20" s="1220"/>
      <c r="F20" s="1220"/>
      <c r="G20" s="1220"/>
      <c r="H20" s="191"/>
    </row>
    <row r="21" spans="1:8" ht="42.75" customHeight="1" thickBot="1" x14ac:dyDescent="0.3">
      <c r="A21" s="205" t="s">
        <v>70</v>
      </c>
      <c r="B21" s="203"/>
      <c r="C21" s="203"/>
      <c r="D21" s="214"/>
      <c r="E21" s="215"/>
      <c r="F21" s="216"/>
      <c r="G21" s="217"/>
    </row>
    <row r="22" spans="1:8" ht="42" customHeight="1" thickBot="1" x14ac:dyDescent="0.45">
      <c r="A22" s="1215" t="s">
        <v>67</v>
      </c>
      <c r="B22" s="1216"/>
      <c r="C22" s="1216"/>
      <c r="D22" s="1217"/>
      <c r="E22" s="199" t="s">
        <v>66</v>
      </c>
      <c r="F22" s="199" t="s">
        <v>74</v>
      </c>
      <c r="G22" s="201" t="s">
        <v>87</v>
      </c>
    </row>
    <row r="23" spans="1:8" ht="21" customHeight="1" thickBot="1" x14ac:dyDescent="0.2">
      <c r="A23" s="1227" t="s">
        <v>250</v>
      </c>
      <c r="B23" s="1228"/>
      <c r="C23" s="1228"/>
      <c r="D23" s="1228"/>
      <c r="E23" s="1228"/>
      <c r="F23" s="1229"/>
      <c r="G23" s="1179">
        <f>C18</f>
        <v>0</v>
      </c>
    </row>
    <row r="24" spans="1:8" ht="21" customHeight="1" x14ac:dyDescent="0.15">
      <c r="A24" s="1124" t="str">
        <f>'03月統合家計簿'!A24</f>
        <v>年内の入金予定項目明細を記してください</v>
      </c>
      <c r="B24" s="1124"/>
      <c r="C24" s="1124"/>
      <c r="D24" s="1125"/>
      <c r="E24" s="1126">
        <f>'03月統合家計簿'!E24</f>
        <v>0</v>
      </c>
      <c r="F24" s="222">
        <f>E24*12</f>
        <v>0</v>
      </c>
      <c r="G24" s="224">
        <f>E24*9</f>
        <v>0</v>
      </c>
    </row>
    <row r="25" spans="1:8" ht="21" customHeight="1" x14ac:dyDescent="0.15">
      <c r="A25" s="1124" t="str">
        <f>'03月統合家計簿'!A25</f>
        <v>年内の入金予定項目明細を記してください</v>
      </c>
      <c r="B25" s="1124"/>
      <c r="C25" s="1124"/>
      <c r="D25" s="1125"/>
      <c r="E25" s="1126">
        <f>'03月統合家計簿'!E25</f>
        <v>0</v>
      </c>
      <c r="F25" s="223">
        <f>E25*12</f>
        <v>0</v>
      </c>
      <c r="G25" s="225">
        <f t="shared" ref="G25:G33" si="1">E25*9</f>
        <v>0</v>
      </c>
    </row>
    <row r="26" spans="1:8" ht="21" customHeight="1" x14ac:dyDescent="0.15">
      <c r="A26" s="1124" t="str">
        <f>'03月統合家計簿'!A26</f>
        <v>年内の入金予定項目明細を記してください</v>
      </c>
      <c r="B26" s="1124"/>
      <c r="C26" s="1124"/>
      <c r="D26" s="1125"/>
      <c r="E26" s="1126">
        <f>'03月統合家計簿'!E26</f>
        <v>0</v>
      </c>
      <c r="F26" s="223">
        <f t="shared" ref="F26:F33" si="2">E26*12</f>
        <v>0</v>
      </c>
      <c r="G26" s="225">
        <f t="shared" si="1"/>
        <v>0</v>
      </c>
    </row>
    <row r="27" spans="1:8" ht="21" customHeight="1" x14ac:dyDescent="0.15">
      <c r="A27" s="1124" t="str">
        <f>'03月統合家計簿'!A27</f>
        <v>年内の入金予定項目明細を記してください</v>
      </c>
      <c r="B27" s="1124"/>
      <c r="C27" s="1124"/>
      <c r="D27" s="1125"/>
      <c r="E27" s="1126">
        <f>'03月統合家計簿'!E27</f>
        <v>0</v>
      </c>
      <c r="F27" s="223">
        <f t="shared" si="2"/>
        <v>0</v>
      </c>
      <c r="G27" s="225">
        <f t="shared" si="1"/>
        <v>0</v>
      </c>
    </row>
    <row r="28" spans="1:8" ht="21" customHeight="1" x14ac:dyDescent="0.15">
      <c r="A28" s="1124" t="str">
        <f>'03月統合家計簿'!A28</f>
        <v>年内の入金予定項目明細を記してください</v>
      </c>
      <c r="B28" s="1124"/>
      <c r="C28" s="1124"/>
      <c r="D28" s="1125"/>
      <c r="E28" s="1126">
        <f>'03月統合家計簿'!E28</f>
        <v>0</v>
      </c>
      <c r="F28" s="223">
        <f t="shared" si="2"/>
        <v>0</v>
      </c>
      <c r="G28" s="225">
        <f t="shared" si="1"/>
        <v>0</v>
      </c>
    </row>
    <row r="29" spans="1:8" ht="21" customHeight="1" x14ac:dyDescent="0.15">
      <c r="A29" s="1124" t="str">
        <f>'03月統合家計簿'!A29</f>
        <v>年内の入金予定項目明細を記してください</v>
      </c>
      <c r="B29" s="1124"/>
      <c r="C29" s="1124"/>
      <c r="D29" s="1125"/>
      <c r="E29" s="1126">
        <f>'03月統合家計簿'!E29</f>
        <v>0</v>
      </c>
      <c r="F29" s="223">
        <f t="shared" si="2"/>
        <v>0</v>
      </c>
      <c r="G29" s="225">
        <f t="shared" si="1"/>
        <v>0</v>
      </c>
    </row>
    <row r="30" spans="1:8" ht="21" customHeight="1" x14ac:dyDescent="0.15">
      <c r="A30" s="1124" t="str">
        <f>'03月統合家計簿'!A30</f>
        <v>年内の入金予定項目明細を記してください</v>
      </c>
      <c r="B30" s="1127"/>
      <c r="C30" s="1127"/>
      <c r="D30" s="1128"/>
      <c r="E30" s="1126">
        <f>'03月統合家計簿'!E30</f>
        <v>0</v>
      </c>
      <c r="F30" s="223">
        <f t="shared" si="2"/>
        <v>0</v>
      </c>
      <c r="G30" s="225">
        <f t="shared" si="1"/>
        <v>0</v>
      </c>
    </row>
    <row r="31" spans="1:8" ht="21" customHeight="1" x14ac:dyDescent="0.15">
      <c r="A31" s="1124" t="str">
        <f>'03月統合家計簿'!A31</f>
        <v>年内の入金予定項目明細を記してください</v>
      </c>
      <c r="B31" s="1127"/>
      <c r="C31" s="1127"/>
      <c r="D31" s="1128"/>
      <c r="E31" s="1126">
        <f>'03月統合家計簿'!E31</f>
        <v>0</v>
      </c>
      <c r="F31" s="223">
        <f t="shared" si="2"/>
        <v>0</v>
      </c>
      <c r="G31" s="225">
        <f t="shared" si="1"/>
        <v>0</v>
      </c>
    </row>
    <row r="32" spans="1:8" ht="21" customHeight="1" x14ac:dyDescent="0.15">
      <c r="A32" s="1124" t="str">
        <f>'03月統合家計簿'!A32</f>
        <v>年内の入金予定項目明細を記してください</v>
      </c>
      <c r="B32" s="1127"/>
      <c r="C32" s="1127"/>
      <c r="D32" s="1128"/>
      <c r="E32" s="1126">
        <f>'03月統合家計簿'!E32</f>
        <v>0</v>
      </c>
      <c r="F32" s="223">
        <f t="shared" si="2"/>
        <v>0</v>
      </c>
      <c r="G32" s="225">
        <f t="shared" si="1"/>
        <v>0</v>
      </c>
    </row>
    <row r="33" spans="1:8" ht="21" customHeight="1" thickBot="1" x14ac:dyDescent="0.2">
      <c r="A33" s="1124" t="str">
        <f>'03月統合家計簿'!A33</f>
        <v>年内の入金予定項目明細を記してください</v>
      </c>
      <c r="B33" s="1129"/>
      <c r="C33" s="1129"/>
      <c r="D33" s="1130"/>
      <c r="E33" s="1126">
        <f>'03月統合家計簿'!E33</f>
        <v>0</v>
      </c>
      <c r="F33" s="223">
        <f t="shared" si="2"/>
        <v>0</v>
      </c>
      <c r="G33" s="292">
        <f t="shared" si="1"/>
        <v>0</v>
      </c>
    </row>
    <row r="34" spans="1:8" ht="42" customHeight="1" thickBot="1" x14ac:dyDescent="0.2">
      <c r="A34" s="213"/>
      <c r="B34" s="198"/>
      <c r="C34" s="198"/>
      <c r="D34" s="202" t="s">
        <v>72</v>
      </c>
      <c r="E34" s="221">
        <f>SUM(E24:E33)</f>
        <v>0</v>
      </c>
      <c r="F34" s="221">
        <f>SUM(F24:F33)</f>
        <v>0</v>
      </c>
      <c r="G34" s="226">
        <f>SUM(G23:G33)</f>
        <v>0</v>
      </c>
    </row>
    <row r="35" spans="1:8" ht="18" customHeight="1" x14ac:dyDescent="0.4">
      <c r="A35" s="189"/>
      <c r="B35" s="189"/>
      <c r="C35" s="189"/>
      <c r="D35" s="189"/>
      <c r="E35" s="189"/>
      <c r="F35" s="189"/>
      <c r="G35" s="189"/>
      <c r="H35" s="3"/>
    </row>
    <row r="36" spans="1:8" ht="42" customHeight="1" thickBot="1" x14ac:dyDescent="0.3">
      <c r="A36" s="206" t="s">
        <v>71</v>
      </c>
      <c r="B36" s="204"/>
      <c r="C36" s="204"/>
      <c r="D36" s="204"/>
      <c r="E36" s="204"/>
      <c r="F36" s="204"/>
      <c r="G36" s="204"/>
      <c r="H36" s="191"/>
    </row>
    <row r="37" spans="1:8" ht="42" customHeight="1" thickBot="1" x14ac:dyDescent="0.2">
      <c r="A37" s="1215" t="s">
        <v>68</v>
      </c>
      <c r="B37" s="1216"/>
      <c r="C37" s="1216"/>
      <c r="D37" s="1217"/>
      <c r="E37" s="199" t="s">
        <v>66</v>
      </c>
      <c r="F37" s="199" t="s">
        <v>74</v>
      </c>
      <c r="G37" s="201" t="s">
        <v>88</v>
      </c>
      <c r="H37" s="192"/>
    </row>
    <row r="38" spans="1:8" ht="21" customHeight="1" x14ac:dyDescent="0.15">
      <c r="A38" s="1131" t="str">
        <f>'03月統合家計簿'!A38</f>
        <v>年内の出金予定項目明細を記してください</v>
      </c>
      <c r="B38" s="1132"/>
      <c r="C38" s="1132"/>
      <c r="D38" s="1132"/>
      <c r="E38" s="1190">
        <f>'03月統合家計簿'!E38</f>
        <v>0</v>
      </c>
      <c r="F38" s="222">
        <f>E38*12</f>
        <v>0</v>
      </c>
      <c r="G38" s="224">
        <f>E38*9</f>
        <v>0</v>
      </c>
    </row>
    <row r="39" spans="1:8" ht="21" customHeight="1" x14ac:dyDescent="0.15">
      <c r="A39" s="1131" t="str">
        <f>'03月統合家計簿'!A39</f>
        <v>年内の出金予定項目明細を記してください</v>
      </c>
      <c r="B39" s="1131"/>
      <c r="C39" s="1131"/>
      <c r="D39" s="1131"/>
      <c r="E39" s="1134">
        <f>'03月統合家計簿'!E39</f>
        <v>0</v>
      </c>
      <c r="F39" s="223">
        <f t="shared" ref="F39:F57" si="3">E39*12</f>
        <v>0</v>
      </c>
      <c r="G39" s="225">
        <f t="shared" ref="G39:G57" si="4">E39*9</f>
        <v>0</v>
      </c>
    </row>
    <row r="40" spans="1:8" ht="21" customHeight="1" x14ac:dyDescent="0.15">
      <c r="A40" s="1131" t="str">
        <f>'03月統合家計簿'!A40</f>
        <v>年内の出金予定項目明細を記してください</v>
      </c>
      <c r="B40" s="1131"/>
      <c r="C40" s="1131"/>
      <c r="D40" s="1131"/>
      <c r="E40" s="1134">
        <f>'03月統合家計簿'!E40</f>
        <v>0</v>
      </c>
      <c r="F40" s="223">
        <f>E40*12</f>
        <v>0</v>
      </c>
      <c r="G40" s="225">
        <f>E40*9</f>
        <v>0</v>
      </c>
    </row>
    <row r="41" spans="1:8" ht="21" customHeight="1" x14ac:dyDescent="0.15">
      <c r="A41" s="1131" t="str">
        <f>'03月統合家計簿'!A41</f>
        <v>年内の出金予定項目明細を記してください</v>
      </c>
      <c r="B41" s="1131"/>
      <c r="C41" s="1131"/>
      <c r="D41" s="1131"/>
      <c r="E41" s="1134">
        <f>'03月統合家計簿'!E41</f>
        <v>0</v>
      </c>
      <c r="F41" s="223">
        <f t="shared" si="3"/>
        <v>0</v>
      </c>
      <c r="G41" s="225">
        <f t="shared" si="4"/>
        <v>0</v>
      </c>
    </row>
    <row r="42" spans="1:8" ht="21" customHeight="1" x14ac:dyDescent="0.15">
      <c r="A42" s="1131" t="str">
        <f>'03月統合家計簿'!A42</f>
        <v>年内の出金予定項目明細を記してください</v>
      </c>
      <c r="B42" s="1133"/>
      <c r="C42" s="1133"/>
      <c r="D42" s="1133"/>
      <c r="E42" s="1134">
        <f>'03月統合家計簿'!E42</f>
        <v>0</v>
      </c>
      <c r="F42" s="223">
        <f t="shared" si="3"/>
        <v>0</v>
      </c>
      <c r="G42" s="225">
        <f t="shared" si="4"/>
        <v>0</v>
      </c>
    </row>
    <row r="43" spans="1:8" ht="21" customHeight="1" x14ac:dyDescent="0.15">
      <c r="A43" s="1131" t="str">
        <f>'03月統合家計簿'!A43</f>
        <v>年内の出金予定項目明細を記してください</v>
      </c>
      <c r="B43" s="1133"/>
      <c r="C43" s="1133"/>
      <c r="D43" s="1133"/>
      <c r="E43" s="1134">
        <f>'03月統合家計簿'!E43</f>
        <v>0</v>
      </c>
      <c r="F43" s="223">
        <f>E43*12</f>
        <v>0</v>
      </c>
      <c r="G43" s="225">
        <f>E43*9</f>
        <v>0</v>
      </c>
    </row>
    <row r="44" spans="1:8" ht="21" customHeight="1" x14ac:dyDescent="0.15">
      <c r="A44" s="1131" t="str">
        <f>'03月統合家計簿'!A44</f>
        <v>年内の出金予定項目明細を記してください</v>
      </c>
      <c r="B44" s="1133"/>
      <c r="C44" s="1133"/>
      <c r="D44" s="1133"/>
      <c r="E44" s="1134">
        <f>'03月統合家計簿'!E44</f>
        <v>0</v>
      </c>
      <c r="F44" s="223">
        <f t="shared" si="3"/>
        <v>0</v>
      </c>
      <c r="G44" s="225">
        <f t="shared" si="4"/>
        <v>0</v>
      </c>
    </row>
    <row r="45" spans="1:8" ht="21" customHeight="1" x14ac:dyDescent="0.15">
      <c r="A45" s="1131" t="str">
        <f>'03月統合家計簿'!A45</f>
        <v>年内の出金予定項目明細を記してください</v>
      </c>
      <c r="B45" s="1133"/>
      <c r="C45" s="1133"/>
      <c r="D45" s="1133"/>
      <c r="E45" s="1134">
        <f>'03月統合家計簿'!E45</f>
        <v>0</v>
      </c>
      <c r="F45" s="223">
        <f t="shared" si="3"/>
        <v>0</v>
      </c>
      <c r="G45" s="225">
        <f t="shared" si="4"/>
        <v>0</v>
      </c>
    </row>
    <row r="46" spans="1:8" ht="21" customHeight="1" x14ac:dyDescent="0.15">
      <c r="A46" s="1131" t="str">
        <f>'03月統合家計簿'!A46</f>
        <v>年内の出金予定項目明細を記してください</v>
      </c>
      <c r="B46" s="1133"/>
      <c r="C46" s="1133"/>
      <c r="D46" s="1133"/>
      <c r="E46" s="1134">
        <f>'03月統合家計簿'!E46</f>
        <v>0</v>
      </c>
      <c r="F46" s="223">
        <f t="shared" si="3"/>
        <v>0</v>
      </c>
      <c r="G46" s="225">
        <f t="shared" si="4"/>
        <v>0</v>
      </c>
    </row>
    <row r="47" spans="1:8" ht="21" customHeight="1" x14ac:dyDescent="0.15">
      <c r="A47" s="1131" t="str">
        <f>'03月統合家計簿'!A47</f>
        <v>年内の出金予定項目明細を記してください</v>
      </c>
      <c r="B47" s="1133"/>
      <c r="C47" s="1133"/>
      <c r="D47" s="1133"/>
      <c r="E47" s="1134">
        <f>'03月統合家計簿'!E47</f>
        <v>0</v>
      </c>
      <c r="F47" s="223">
        <f t="shared" si="3"/>
        <v>0</v>
      </c>
      <c r="G47" s="225">
        <f t="shared" si="4"/>
        <v>0</v>
      </c>
    </row>
    <row r="48" spans="1:8" ht="21" customHeight="1" x14ac:dyDescent="0.15">
      <c r="A48" s="1131" t="str">
        <f>'03月統合家計簿'!A48</f>
        <v>年内の出金予定項目明細を記してください</v>
      </c>
      <c r="B48" s="1133"/>
      <c r="C48" s="1133"/>
      <c r="D48" s="1133"/>
      <c r="E48" s="1134">
        <f>'03月統合家計簿'!E48</f>
        <v>0</v>
      </c>
      <c r="F48" s="223">
        <f t="shared" si="3"/>
        <v>0</v>
      </c>
      <c r="G48" s="225">
        <f t="shared" si="4"/>
        <v>0</v>
      </c>
    </row>
    <row r="49" spans="1:7" ht="21" customHeight="1" x14ac:dyDescent="0.15">
      <c r="A49" s="1131" t="str">
        <f>'03月統合家計簿'!A49</f>
        <v>年内の出金予定項目明細を記してください</v>
      </c>
      <c r="B49" s="1133"/>
      <c r="C49" s="1133"/>
      <c r="D49" s="1133"/>
      <c r="E49" s="1134">
        <f>'03月統合家計簿'!E49</f>
        <v>0</v>
      </c>
      <c r="F49" s="223">
        <f t="shared" si="3"/>
        <v>0</v>
      </c>
      <c r="G49" s="225">
        <f t="shared" si="4"/>
        <v>0</v>
      </c>
    </row>
    <row r="50" spans="1:7" ht="21" customHeight="1" x14ac:dyDescent="0.15">
      <c r="A50" s="1131" t="str">
        <f>'03月統合家計簿'!A50</f>
        <v>年内の出金予定項目明細を記してください</v>
      </c>
      <c r="B50" s="1133"/>
      <c r="C50" s="1133"/>
      <c r="D50" s="1133"/>
      <c r="E50" s="1134">
        <f>'03月統合家計簿'!E50</f>
        <v>0</v>
      </c>
      <c r="F50" s="223">
        <f t="shared" si="3"/>
        <v>0</v>
      </c>
      <c r="G50" s="225">
        <f t="shared" si="4"/>
        <v>0</v>
      </c>
    </row>
    <row r="51" spans="1:7" ht="21" customHeight="1" x14ac:dyDescent="0.15">
      <c r="A51" s="1131" t="str">
        <f>'03月統合家計簿'!A51</f>
        <v>年内の出金予定項目明細を記してください</v>
      </c>
      <c r="B51" s="1133"/>
      <c r="C51" s="1133"/>
      <c r="D51" s="1133"/>
      <c r="E51" s="1134">
        <f>'03月統合家計簿'!E51</f>
        <v>0</v>
      </c>
      <c r="F51" s="223">
        <f t="shared" si="3"/>
        <v>0</v>
      </c>
      <c r="G51" s="225">
        <f t="shared" si="4"/>
        <v>0</v>
      </c>
    </row>
    <row r="52" spans="1:7" ht="21" customHeight="1" x14ac:dyDescent="0.15">
      <c r="A52" s="1131" t="str">
        <f>'03月統合家計簿'!A52</f>
        <v>年内の出金予定項目明細を記してください</v>
      </c>
      <c r="B52" s="1133"/>
      <c r="C52" s="1133"/>
      <c r="D52" s="1133"/>
      <c r="E52" s="1134">
        <f>'03月統合家計簿'!E52</f>
        <v>0</v>
      </c>
      <c r="F52" s="223">
        <f t="shared" si="3"/>
        <v>0</v>
      </c>
      <c r="G52" s="225">
        <f t="shared" si="4"/>
        <v>0</v>
      </c>
    </row>
    <row r="53" spans="1:7" ht="21" customHeight="1" x14ac:dyDescent="0.15">
      <c r="A53" s="1131" t="str">
        <f>'03月統合家計簿'!A53</f>
        <v>年内の出金予定項目明細を記してください</v>
      </c>
      <c r="B53" s="1133"/>
      <c r="C53" s="1133"/>
      <c r="D53" s="1133"/>
      <c r="E53" s="1134">
        <f>'03月統合家計簿'!E53</f>
        <v>0</v>
      </c>
      <c r="F53" s="223">
        <f t="shared" si="3"/>
        <v>0</v>
      </c>
      <c r="G53" s="225">
        <f t="shared" si="4"/>
        <v>0</v>
      </c>
    </row>
    <row r="54" spans="1:7" ht="21" customHeight="1" x14ac:dyDescent="0.15">
      <c r="A54" s="1131" t="str">
        <f>'03月統合家計簿'!A54</f>
        <v>年内の出金予定項目明細を記してください</v>
      </c>
      <c r="B54" s="1133"/>
      <c r="C54" s="1133"/>
      <c r="D54" s="1133"/>
      <c r="E54" s="1134">
        <f>'03月統合家計簿'!E54</f>
        <v>0</v>
      </c>
      <c r="F54" s="223">
        <f t="shared" si="3"/>
        <v>0</v>
      </c>
      <c r="G54" s="225">
        <f t="shared" si="4"/>
        <v>0</v>
      </c>
    </row>
    <row r="55" spans="1:7" ht="21" customHeight="1" x14ac:dyDescent="0.15">
      <c r="A55" s="1131" t="str">
        <f>'03月統合家計簿'!A55</f>
        <v>年内の出金予定項目明細を記してください</v>
      </c>
      <c r="B55" s="1133"/>
      <c r="C55" s="1133"/>
      <c r="D55" s="1133"/>
      <c r="E55" s="1134">
        <f>'03月統合家計簿'!E55</f>
        <v>0</v>
      </c>
      <c r="F55" s="223">
        <f t="shared" si="3"/>
        <v>0</v>
      </c>
      <c r="G55" s="225">
        <f t="shared" si="4"/>
        <v>0</v>
      </c>
    </row>
    <row r="56" spans="1:7" ht="21" customHeight="1" x14ac:dyDescent="0.15">
      <c r="A56" s="1131" t="str">
        <f>'03月統合家計簿'!A56</f>
        <v>年内の出金予定項目明細を記してください</v>
      </c>
      <c r="B56" s="1133"/>
      <c r="C56" s="1133"/>
      <c r="D56" s="1133"/>
      <c r="E56" s="1134">
        <f>'03月統合家計簿'!E56</f>
        <v>0</v>
      </c>
      <c r="F56" s="223">
        <f t="shared" si="3"/>
        <v>0</v>
      </c>
      <c r="G56" s="225">
        <f t="shared" si="4"/>
        <v>0</v>
      </c>
    </row>
    <row r="57" spans="1:7" ht="21" customHeight="1" thickBot="1" x14ac:dyDescent="0.2">
      <c r="A57" s="1133" t="str">
        <f>'03月統合家計簿'!A57</f>
        <v>年内の出金予定項目明細を記してください</v>
      </c>
      <c r="B57" s="1135"/>
      <c r="C57" s="1135"/>
      <c r="D57" s="1135"/>
      <c r="E57" s="1191">
        <f>'03月統合家計簿'!E57</f>
        <v>0</v>
      </c>
      <c r="F57" s="227">
        <f t="shared" si="3"/>
        <v>0</v>
      </c>
      <c r="G57" s="292">
        <f t="shared" si="4"/>
        <v>0</v>
      </c>
    </row>
    <row r="58" spans="1:7" ht="42" customHeight="1" thickBot="1" x14ac:dyDescent="0.2">
      <c r="A58" s="213"/>
      <c r="B58" s="198"/>
      <c r="C58" s="198"/>
      <c r="D58" s="202" t="s">
        <v>69</v>
      </c>
      <c r="E58" s="221">
        <f>SUM(E38:E57)</f>
        <v>0</v>
      </c>
      <c r="F58" s="221">
        <f>SUM(F38:F57)</f>
        <v>0</v>
      </c>
      <c r="G58" s="226">
        <f>SUM(G38:G57)</f>
        <v>0</v>
      </c>
    </row>
    <row r="59" spans="1:7" ht="39.75" customHeight="1" x14ac:dyDescent="0.2">
      <c r="A59" s="193"/>
      <c r="B59" s="1"/>
      <c r="C59" s="1"/>
      <c r="D59" s="1"/>
      <c r="E59" s="1"/>
      <c r="F59" s="207" t="s">
        <v>75</v>
      </c>
      <c r="G59" s="229">
        <f>G34-G58</f>
        <v>0</v>
      </c>
    </row>
    <row r="60" spans="1:7" ht="18" customHeight="1" x14ac:dyDescent="0.15">
      <c r="A60" s="194"/>
      <c r="B60" s="1"/>
      <c r="C60" s="1"/>
      <c r="D60" s="1"/>
      <c r="E60" s="200"/>
      <c r="F60" s="1"/>
      <c r="G60" s="219" t="s">
        <v>188</v>
      </c>
    </row>
    <row r="61" spans="1:7" ht="18" customHeight="1" x14ac:dyDescent="0.15">
      <c r="A61" s="194"/>
      <c r="B61" s="1"/>
      <c r="C61" s="1"/>
      <c r="D61" s="1"/>
      <c r="E61" s="200"/>
      <c r="F61" s="219"/>
      <c r="G61" s="2"/>
    </row>
    <row r="77" ht="36" customHeight="1" x14ac:dyDescent="0.4"/>
  </sheetData>
  <sheetProtection sheet="1" objects="1" scenarios="1"/>
  <mergeCells count="7">
    <mergeCell ref="A37:D37"/>
    <mergeCell ref="A1:G1"/>
    <mergeCell ref="A2:G2"/>
    <mergeCell ref="A20:G20"/>
    <mergeCell ref="A6:B6"/>
    <mergeCell ref="A23:F23"/>
    <mergeCell ref="A22:D22"/>
  </mergeCells>
  <phoneticPr fontId="1"/>
  <pageMargins left="0.70866141732283472" right="0.36" top="0.53" bottom="0.32" header="0.31496062992125984" footer="0.19"/>
  <pageSetup paperSize="9" scale="68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92D050"/>
  </sheetPr>
  <dimension ref="A1:AD57"/>
  <sheetViews>
    <sheetView workbookViewId="0">
      <pane xSplit="1" ySplit="4" topLeftCell="B5" activePane="bottomRight" state="frozen"/>
      <selection activeCell="B55" sqref="B55"/>
      <selection pane="topRight" activeCell="B55" sqref="B55"/>
      <selection pane="bottomLeft" activeCell="B55" sqref="B55"/>
      <selection pane="bottomRight" sqref="A1:L1"/>
    </sheetView>
  </sheetViews>
  <sheetFormatPr defaultRowHeight="18.75" x14ac:dyDescent="0.4"/>
  <cols>
    <col min="1" max="1" width="15.625" style="11" customWidth="1"/>
    <col min="2" max="3" width="13.125" style="11" customWidth="1"/>
    <col min="4" max="4" width="35.625" style="11" customWidth="1"/>
    <col min="5" max="5" width="9.625" style="11" customWidth="1"/>
    <col min="6" max="6" width="13.125" style="11" customWidth="1"/>
    <col min="7" max="7" width="35.625" style="11" customWidth="1"/>
    <col min="8" max="8" width="9.625" style="10" customWidth="1"/>
    <col min="9" max="9" width="13.125" style="11" customWidth="1"/>
    <col min="10" max="10" width="35.625" style="11" customWidth="1"/>
    <col min="11" max="11" width="9.625" style="11" customWidth="1"/>
    <col min="12" max="12" width="16.625" style="122" bestFit="1" customWidth="1"/>
    <col min="13" max="13" width="13.75" style="14" customWidth="1"/>
    <col min="14" max="14" width="14.25" style="15" bestFit="1" customWidth="1"/>
    <col min="15" max="15" width="10.875" style="16" bestFit="1" customWidth="1"/>
    <col min="16" max="16" width="9" style="11"/>
    <col min="17" max="17" width="10.25" style="17" bestFit="1" customWidth="1"/>
    <col min="18" max="18" width="14.5" style="18" customWidth="1"/>
    <col min="19" max="19" width="10.625" style="19" bestFit="1" customWidth="1"/>
    <col min="20" max="20" width="9.125" style="20" bestFit="1" customWidth="1"/>
    <col min="21" max="21" width="9" style="21"/>
    <col min="22" max="22" width="16.5" style="18" customWidth="1"/>
    <col min="23" max="23" width="11.375" style="20" bestFit="1" customWidth="1"/>
    <col min="24" max="24" width="12.125" style="22" customWidth="1"/>
    <col min="25" max="25" width="12.625" style="23" customWidth="1"/>
    <col min="26" max="26" width="10.5" style="24" bestFit="1" customWidth="1"/>
    <col min="27" max="27" width="9.125" style="25" bestFit="1" customWidth="1"/>
    <col min="28" max="28" width="5.125" style="123" customWidth="1"/>
    <col min="29" max="29" width="10" style="17" customWidth="1"/>
    <col min="30" max="30" width="12.25" style="17" customWidth="1"/>
    <col min="31" max="31" width="12.25" style="11" customWidth="1"/>
    <col min="32" max="16384" width="9" style="11"/>
  </cols>
  <sheetData>
    <row r="1" spans="1:28" ht="63" customHeight="1" x14ac:dyDescent="0.4">
      <c r="A1" s="1230" t="s">
        <v>240</v>
      </c>
      <c r="B1" s="1230"/>
      <c r="C1" s="1230"/>
      <c r="D1" s="1230"/>
      <c r="E1" s="1230"/>
      <c r="F1" s="1230"/>
      <c r="G1" s="1230"/>
      <c r="H1" s="1230"/>
      <c r="I1" s="1230"/>
      <c r="J1" s="1230"/>
      <c r="K1" s="1230"/>
      <c r="L1" s="1230"/>
      <c r="AB1" s="31"/>
    </row>
    <row r="2" spans="1:28" ht="21" customHeight="1" x14ac:dyDescent="0.4">
      <c r="A2" s="1231" t="s">
        <v>10</v>
      </c>
      <c r="B2" s="1231"/>
      <c r="C2" s="1231"/>
      <c r="D2" s="1231"/>
      <c r="E2" s="1231"/>
      <c r="F2" s="1231"/>
      <c r="G2" s="1231"/>
      <c r="H2" s="1231"/>
      <c r="I2" s="1231"/>
      <c r="J2" s="1231"/>
      <c r="K2" s="1231"/>
      <c r="L2" s="1231"/>
      <c r="AB2" s="31"/>
    </row>
    <row r="3" spans="1:28" ht="21" customHeight="1" thickBot="1" x14ac:dyDescent="0.45">
      <c r="A3" s="9" t="s">
        <v>83</v>
      </c>
      <c r="C3" s="32" t="s">
        <v>11</v>
      </c>
      <c r="D3" s="33"/>
      <c r="E3" s="33"/>
      <c r="F3" s="34"/>
      <c r="G3" s="33"/>
      <c r="H3" s="33"/>
      <c r="I3" s="35"/>
      <c r="J3" s="12" t="s">
        <v>6</v>
      </c>
      <c r="K3" s="13" t="s">
        <v>7</v>
      </c>
      <c r="L3" s="36">
        <f ca="1">NOW()</f>
        <v>44276.014670717595</v>
      </c>
      <c r="AB3" s="17"/>
    </row>
    <row r="4" spans="1:28" ht="52.5" customHeight="1" thickTop="1" thickBot="1" x14ac:dyDescent="0.45">
      <c r="A4" s="37" t="s">
        <v>12</v>
      </c>
      <c r="B4" s="38" t="s">
        <v>13</v>
      </c>
      <c r="C4" s="39" t="s">
        <v>14</v>
      </c>
      <c r="D4" s="40" t="s">
        <v>15</v>
      </c>
      <c r="E4" s="41" t="s">
        <v>16</v>
      </c>
      <c r="F4" s="42" t="s">
        <v>17</v>
      </c>
      <c r="G4" s="43" t="s">
        <v>18</v>
      </c>
      <c r="H4" s="44" t="s">
        <v>19</v>
      </c>
      <c r="I4" s="45" t="s">
        <v>20</v>
      </c>
      <c r="J4" s="46" t="s">
        <v>21</v>
      </c>
      <c r="K4" s="47" t="s">
        <v>22</v>
      </c>
      <c r="L4" s="48" t="s">
        <v>23</v>
      </c>
      <c r="M4" s="49"/>
      <c r="N4" s="50"/>
      <c r="O4" s="51"/>
      <c r="Q4" s="52"/>
      <c r="R4" s="49"/>
      <c r="S4" s="53"/>
      <c r="T4" s="54"/>
      <c r="U4" s="55"/>
      <c r="AB4" s="17"/>
    </row>
    <row r="5" spans="1:28" ht="19.5" thickTop="1" x14ac:dyDescent="0.4">
      <c r="A5" s="56" t="str">
        <f>'04月統合家計簿'!A7</f>
        <v>○○銀行　１</v>
      </c>
      <c r="B5" s="182">
        <f>'03月銀行口座入出金表'!L5</f>
        <v>0</v>
      </c>
      <c r="C5" s="989">
        <f>'04月カード利用明細表'!B14</f>
        <v>0</v>
      </c>
      <c r="D5" s="1139" t="s">
        <v>50</v>
      </c>
      <c r="E5" s="1140"/>
      <c r="F5" s="1141"/>
      <c r="G5" s="1142"/>
      <c r="H5" s="1143"/>
      <c r="I5" s="1144"/>
      <c r="J5" s="1142"/>
      <c r="K5" s="1143"/>
      <c r="L5" s="58">
        <f>B5-SUM(C5:C7)+SUM(F5:F9)-SUM(I5:I9)</f>
        <v>0</v>
      </c>
      <c r="M5" s="49"/>
      <c r="N5" s="59"/>
      <c r="O5" s="51"/>
      <c r="Q5" s="52"/>
      <c r="R5" s="49"/>
      <c r="S5" s="53"/>
      <c r="T5" s="54"/>
      <c r="U5" s="55"/>
      <c r="AB5" s="17"/>
    </row>
    <row r="6" spans="1:28" x14ac:dyDescent="0.4">
      <c r="A6" s="60" t="s">
        <v>24</v>
      </c>
      <c r="B6" s="61"/>
      <c r="C6" s="1136"/>
      <c r="D6" s="1145"/>
      <c r="E6" s="1140"/>
      <c r="F6" s="1146"/>
      <c r="G6" s="1147"/>
      <c r="H6" s="1148"/>
      <c r="I6" s="1149"/>
      <c r="J6" s="1147"/>
      <c r="K6" s="1148"/>
      <c r="L6" s="62"/>
      <c r="M6" s="49"/>
      <c r="N6" s="50"/>
      <c r="O6" s="51"/>
      <c r="Q6" s="52"/>
      <c r="R6" s="49"/>
      <c r="S6" s="53"/>
      <c r="T6" s="54"/>
      <c r="U6" s="55"/>
      <c r="AB6" s="17"/>
    </row>
    <row r="7" spans="1:28" x14ac:dyDescent="0.4">
      <c r="A7" s="63">
        <f>SUM(C5:C7)</f>
        <v>0</v>
      </c>
      <c r="B7" s="61"/>
      <c r="C7" s="1137"/>
      <c r="D7" s="1145"/>
      <c r="E7" s="1150"/>
      <c r="F7" s="1146"/>
      <c r="G7" s="1147"/>
      <c r="H7" s="1148"/>
      <c r="I7" s="1149"/>
      <c r="J7" s="1147"/>
      <c r="K7" s="1148"/>
      <c r="L7" s="62"/>
      <c r="M7" s="49"/>
      <c r="N7" s="50"/>
      <c r="O7" s="51"/>
      <c r="Q7" s="52"/>
      <c r="R7" s="49"/>
      <c r="S7" s="53"/>
      <c r="T7" s="54"/>
      <c r="U7" s="55"/>
      <c r="AB7" s="17"/>
    </row>
    <row r="8" spans="1:28" x14ac:dyDescent="0.4">
      <c r="A8" s="64" t="s">
        <v>25</v>
      </c>
      <c r="B8" s="61"/>
      <c r="C8" s="1137"/>
      <c r="D8" s="1145"/>
      <c r="E8" s="1150"/>
      <c r="F8" s="1146"/>
      <c r="G8" s="1147"/>
      <c r="H8" s="1148"/>
      <c r="I8" s="1149"/>
      <c r="J8" s="1147"/>
      <c r="K8" s="1148"/>
      <c r="L8" s="62"/>
      <c r="M8" s="49"/>
      <c r="N8" s="50"/>
      <c r="O8" s="51"/>
      <c r="Q8" s="52"/>
      <c r="R8" s="49"/>
      <c r="S8" s="53"/>
      <c r="T8" s="54"/>
      <c r="U8" s="55"/>
      <c r="AB8" s="17"/>
    </row>
    <row r="9" spans="1:28" ht="19.5" thickBot="1" x14ac:dyDescent="0.45">
      <c r="A9" s="65">
        <f>B5-SUM(C5:C9)</f>
        <v>0</v>
      </c>
      <c r="B9" s="188"/>
      <c r="C9" s="1138"/>
      <c r="D9" s="1151"/>
      <c r="E9" s="1152"/>
      <c r="F9" s="1153"/>
      <c r="G9" s="1154"/>
      <c r="H9" s="1155"/>
      <c r="I9" s="1153"/>
      <c r="J9" s="1154"/>
      <c r="K9" s="1155"/>
      <c r="L9" s="67"/>
      <c r="M9" s="49"/>
      <c r="N9" s="50"/>
      <c r="O9" s="51"/>
      <c r="Q9" s="52"/>
      <c r="R9" s="49"/>
      <c r="S9" s="53"/>
      <c r="T9" s="54"/>
      <c r="U9" s="55"/>
      <c r="AB9" s="17"/>
    </row>
    <row r="10" spans="1:28" x14ac:dyDescent="0.4">
      <c r="A10" s="68" t="str">
        <f>'04月統合家計簿'!A8</f>
        <v>○○銀行　２</v>
      </c>
      <c r="B10" s="502">
        <f>'03月銀行口座入出金表'!L10</f>
        <v>0</v>
      </c>
      <c r="C10" s="57">
        <f>'04月カード利用明細表'!B26</f>
        <v>0</v>
      </c>
      <c r="D10" s="1139" t="s">
        <v>51</v>
      </c>
      <c r="E10" s="1156"/>
      <c r="F10" s="1141"/>
      <c r="G10" s="1157"/>
      <c r="H10" s="1148"/>
      <c r="I10" s="1158"/>
      <c r="J10" s="1157"/>
      <c r="K10" s="1159"/>
      <c r="L10" s="58">
        <f>B10-SUM(C10:C14)+SUM(F10:F14)-SUM(I10:I14)</f>
        <v>0</v>
      </c>
      <c r="M10" s="49"/>
      <c r="N10" s="50"/>
      <c r="O10" s="51"/>
      <c r="Q10" s="52"/>
      <c r="R10" s="49"/>
      <c r="S10" s="53"/>
      <c r="T10" s="54"/>
      <c r="U10" s="55"/>
      <c r="AB10" s="17"/>
    </row>
    <row r="11" spans="1:28" x14ac:dyDescent="0.4">
      <c r="A11" s="60" t="s">
        <v>24</v>
      </c>
      <c r="B11" s="61"/>
      <c r="C11" s="1137"/>
      <c r="D11" s="1145"/>
      <c r="E11" s="1150"/>
      <c r="F11" s="1146"/>
      <c r="G11" s="1147"/>
      <c r="H11" s="1148"/>
      <c r="I11" s="1149"/>
      <c r="J11" s="1147"/>
      <c r="K11" s="1148"/>
      <c r="L11" s="62"/>
      <c r="M11" s="49"/>
      <c r="N11" s="50"/>
      <c r="O11" s="51"/>
      <c r="Q11" s="52"/>
      <c r="R11" s="49"/>
      <c r="S11" s="53"/>
      <c r="T11" s="54"/>
      <c r="U11" s="55"/>
      <c r="AB11" s="17"/>
    </row>
    <row r="12" spans="1:28" x14ac:dyDescent="0.4">
      <c r="A12" s="63">
        <f>SUM(C10:C14)</f>
        <v>0</v>
      </c>
      <c r="B12" s="61"/>
      <c r="C12" s="1137"/>
      <c r="D12" s="1145"/>
      <c r="E12" s="1150"/>
      <c r="F12" s="1146"/>
      <c r="G12" s="1147"/>
      <c r="H12" s="1148"/>
      <c r="I12" s="1149"/>
      <c r="J12" s="1147"/>
      <c r="K12" s="1148"/>
      <c r="L12" s="62"/>
      <c r="M12" s="49"/>
      <c r="N12" s="50"/>
      <c r="O12" s="51"/>
      <c r="Q12" s="52"/>
      <c r="R12" s="49"/>
      <c r="S12" s="53"/>
      <c r="T12" s="54"/>
      <c r="U12" s="55"/>
      <c r="AB12" s="17"/>
    </row>
    <row r="13" spans="1:28" x14ac:dyDescent="0.4">
      <c r="A13" s="64" t="s">
        <v>25</v>
      </c>
      <c r="B13" s="61"/>
      <c r="C13" s="1137"/>
      <c r="D13" s="1145"/>
      <c r="E13" s="1150"/>
      <c r="F13" s="1146"/>
      <c r="G13" s="1147"/>
      <c r="H13" s="1148"/>
      <c r="I13" s="1149"/>
      <c r="J13" s="1147"/>
      <c r="K13" s="1148"/>
      <c r="L13" s="62"/>
      <c r="M13" s="49"/>
      <c r="N13" s="50"/>
      <c r="O13" s="51"/>
      <c r="Q13" s="52"/>
      <c r="R13" s="49"/>
      <c r="S13" s="53"/>
      <c r="T13" s="54"/>
      <c r="U13" s="55"/>
      <c r="AB13" s="17"/>
    </row>
    <row r="14" spans="1:28" ht="19.5" thickBot="1" x14ac:dyDescent="0.45">
      <c r="A14" s="65">
        <f>B10-SUM(C10:C14)</f>
        <v>0</v>
      </c>
      <c r="B14" s="188"/>
      <c r="C14" s="1138"/>
      <c r="D14" s="1151"/>
      <c r="E14" s="1152"/>
      <c r="F14" s="1153"/>
      <c r="G14" s="1154"/>
      <c r="H14" s="1155"/>
      <c r="I14" s="1153"/>
      <c r="J14" s="1154"/>
      <c r="K14" s="1155"/>
      <c r="L14" s="67"/>
      <c r="M14" s="49"/>
      <c r="N14" s="50"/>
      <c r="O14" s="51"/>
      <c r="Q14" s="52"/>
      <c r="R14" s="49"/>
      <c r="S14" s="53"/>
      <c r="T14" s="54"/>
      <c r="U14" s="55"/>
      <c r="AB14" s="17"/>
    </row>
    <row r="15" spans="1:28" x14ac:dyDescent="0.4">
      <c r="A15" s="68" t="str">
        <f>'04月統合家計簿'!A9</f>
        <v>○○銀行　３</v>
      </c>
      <c r="B15" s="502">
        <f>'03月銀行口座入出金表'!L15</f>
        <v>0</v>
      </c>
      <c r="C15" s="57">
        <f>'04月カード利用明細表'!B38</f>
        <v>0</v>
      </c>
      <c r="D15" s="1139" t="s">
        <v>52</v>
      </c>
      <c r="E15" s="1140"/>
      <c r="F15" s="1141"/>
      <c r="G15" s="1157"/>
      <c r="H15" s="1148"/>
      <c r="I15" s="1158"/>
      <c r="J15" s="1157"/>
      <c r="K15" s="1159"/>
      <c r="L15" s="58">
        <f>B15-SUM(C15:C19)+SUM(F15:F19)-SUM(I15:I19)</f>
        <v>0</v>
      </c>
      <c r="M15" s="49"/>
      <c r="N15" s="50"/>
      <c r="O15" s="51"/>
      <c r="Q15" s="52"/>
      <c r="R15" s="49"/>
      <c r="S15" s="53"/>
      <c r="T15" s="54"/>
      <c r="U15" s="55"/>
      <c r="AB15" s="17"/>
    </row>
    <row r="16" spans="1:28" x14ac:dyDescent="0.4">
      <c r="A16" s="60" t="s">
        <v>24</v>
      </c>
      <c r="B16" s="61"/>
      <c r="C16" s="1137"/>
      <c r="D16" s="1145"/>
      <c r="E16" s="1150"/>
      <c r="F16" s="1146"/>
      <c r="G16" s="1147"/>
      <c r="H16" s="1148"/>
      <c r="I16" s="1149"/>
      <c r="J16" s="1147"/>
      <c r="K16" s="1148"/>
      <c r="L16" s="62"/>
      <c r="M16" s="49"/>
      <c r="N16" s="50"/>
      <c r="O16" s="51"/>
      <c r="Q16" s="52"/>
      <c r="R16" s="49"/>
      <c r="S16" s="53"/>
      <c r="T16" s="54"/>
      <c r="U16" s="55"/>
      <c r="AB16" s="17"/>
    </row>
    <row r="17" spans="1:27" s="17" customFormat="1" x14ac:dyDescent="0.4">
      <c r="A17" s="63">
        <f>SUM(C15:C19)</f>
        <v>0</v>
      </c>
      <c r="B17" s="61"/>
      <c r="C17" s="1137"/>
      <c r="D17" s="1145"/>
      <c r="E17" s="1150"/>
      <c r="F17" s="1146"/>
      <c r="G17" s="1147"/>
      <c r="H17" s="1148"/>
      <c r="I17" s="1149"/>
      <c r="J17" s="1147"/>
      <c r="K17" s="1148"/>
      <c r="L17" s="62"/>
      <c r="M17" s="49"/>
      <c r="N17" s="50"/>
      <c r="O17" s="51"/>
      <c r="P17" s="11"/>
      <c r="Q17" s="52"/>
      <c r="R17" s="49"/>
      <c r="S17" s="53"/>
      <c r="T17" s="54"/>
      <c r="U17" s="55"/>
      <c r="V17" s="18"/>
      <c r="W17" s="20"/>
      <c r="X17" s="22"/>
      <c r="Y17" s="23"/>
      <c r="Z17" s="24"/>
      <c r="AA17" s="25"/>
    </row>
    <row r="18" spans="1:27" s="17" customFormat="1" x14ac:dyDescent="0.4">
      <c r="A18" s="64" t="s">
        <v>25</v>
      </c>
      <c r="B18" s="61"/>
      <c r="C18" s="1137"/>
      <c r="D18" s="1145"/>
      <c r="E18" s="1150"/>
      <c r="F18" s="1146"/>
      <c r="G18" s="1147"/>
      <c r="H18" s="1148"/>
      <c r="I18" s="1149"/>
      <c r="J18" s="1147"/>
      <c r="K18" s="1148"/>
      <c r="L18" s="62"/>
      <c r="M18" s="49"/>
      <c r="N18" s="50"/>
      <c r="O18" s="51"/>
      <c r="P18" s="11"/>
      <c r="Q18" s="52"/>
      <c r="R18" s="49"/>
      <c r="S18" s="53"/>
      <c r="T18" s="54"/>
      <c r="U18" s="55"/>
      <c r="V18" s="18"/>
      <c r="W18" s="20"/>
      <c r="X18" s="22"/>
      <c r="Y18" s="23"/>
      <c r="Z18" s="24"/>
      <c r="AA18" s="25"/>
    </row>
    <row r="19" spans="1:27" s="17" customFormat="1" ht="19.5" thickBot="1" x14ac:dyDescent="0.45">
      <c r="A19" s="65">
        <f>B15-SUM(C15:C19)</f>
        <v>0</v>
      </c>
      <c r="B19" s="188"/>
      <c r="C19" s="1138"/>
      <c r="D19" s="1151"/>
      <c r="E19" s="1152"/>
      <c r="F19" s="1153"/>
      <c r="G19" s="1154"/>
      <c r="H19" s="1155"/>
      <c r="I19" s="1153"/>
      <c r="J19" s="1154"/>
      <c r="K19" s="1155"/>
      <c r="L19" s="67"/>
      <c r="M19" s="49"/>
      <c r="N19" s="50"/>
      <c r="O19" s="51"/>
      <c r="P19" s="11"/>
      <c r="Q19" s="52"/>
      <c r="R19" s="49"/>
      <c r="S19" s="53"/>
      <c r="T19" s="54"/>
      <c r="U19" s="55"/>
      <c r="V19" s="18"/>
      <c r="W19" s="20"/>
      <c r="X19" s="22"/>
      <c r="Y19" s="23"/>
      <c r="Z19" s="24"/>
      <c r="AA19" s="25"/>
    </row>
    <row r="20" spans="1:27" s="17" customFormat="1" x14ac:dyDescent="0.4">
      <c r="A20" s="68" t="str">
        <f>'04月統合家計簿'!A10</f>
        <v>○○銀行　４</v>
      </c>
      <c r="B20" s="502">
        <f>'03月銀行口座入出金表'!L20</f>
        <v>0</v>
      </c>
      <c r="C20" s="57">
        <f>'04月カード利用明細表'!B50</f>
        <v>0</v>
      </c>
      <c r="D20" s="1139" t="s">
        <v>53</v>
      </c>
      <c r="E20" s="1156"/>
      <c r="F20" s="1141"/>
      <c r="G20" s="1157"/>
      <c r="H20" s="1148"/>
      <c r="I20" s="1158"/>
      <c r="J20" s="1157"/>
      <c r="K20" s="1159"/>
      <c r="L20" s="58">
        <f>B20-SUM(C20:C24)+SUM(F20:F24)-SUM(I20:I24)</f>
        <v>0</v>
      </c>
      <c r="M20" s="49"/>
      <c r="N20" s="50"/>
      <c r="O20" s="51"/>
      <c r="P20" s="11"/>
      <c r="Q20" s="52"/>
      <c r="R20" s="49"/>
      <c r="S20" s="53"/>
      <c r="T20" s="54"/>
      <c r="U20" s="55"/>
      <c r="V20" s="18"/>
      <c r="W20" s="20"/>
      <c r="X20" s="22"/>
      <c r="Y20" s="23"/>
      <c r="Z20" s="24"/>
      <c r="AA20" s="25"/>
    </row>
    <row r="21" spans="1:27" s="17" customFormat="1" x14ac:dyDescent="0.4">
      <c r="A21" s="60" t="s">
        <v>24</v>
      </c>
      <c r="B21" s="61"/>
      <c r="C21" s="1137"/>
      <c r="D21" s="1145"/>
      <c r="E21" s="1150"/>
      <c r="F21" s="1146"/>
      <c r="G21" s="1147"/>
      <c r="H21" s="1148"/>
      <c r="I21" s="1149"/>
      <c r="J21" s="1147"/>
      <c r="K21" s="1148"/>
      <c r="L21" s="62"/>
      <c r="M21" s="49"/>
      <c r="N21" s="50"/>
      <c r="O21" s="51"/>
      <c r="P21" s="11"/>
      <c r="Q21" s="52"/>
      <c r="R21" s="49"/>
      <c r="S21" s="53"/>
      <c r="T21" s="54"/>
      <c r="U21" s="55"/>
      <c r="V21" s="18"/>
      <c r="W21" s="20"/>
      <c r="X21" s="22"/>
      <c r="Y21" s="23"/>
      <c r="Z21" s="24"/>
      <c r="AA21" s="25"/>
    </row>
    <row r="22" spans="1:27" s="17" customFormat="1" x14ac:dyDescent="0.4">
      <c r="A22" s="63">
        <f>SUM(C20:C24)</f>
        <v>0</v>
      </c>
      <c r="B22" s="61"/>
      <c r="C22" s="1137"/>
      <c r="D22" s="1145"/>
      <c r="E22" s="1150"/>
      <c r="F22" s="1146"/>
      <c r="G22" s="1147"/>
      <c r="H22" s="1148"/>
      <c r="I22" s="1149"/>
      <c r="J22" s="1147"/>
      <c r="K22" s="1148"/>
      <c r="L22" s="62"/>
      <c r="M22" s="49"/>
      <c r="N22" s="50"/>
      <c r="O22" s="51"/>
      <c r="P22" s="11"/>
      <c r="Q22" s="52"/>
      <c r="R22" s="49"/>
      <c r="S22" s="53"/>
      <c r="T22" s="54"/>
      <c r="U22" s="55"/>
      <c r="V22" s="18"/>
      <c r="W22" s="20"/>
      <c r="X22" s="22"/>
      <c r="Y22" s="23"/>
      <c r="Z22" s="24"/>
      <c r="AA22" s="25"/>
    </row>
    <row r="23" spans="1:27" s="17" customFormat="1" x14ac:dyDescent="0.4">
      <c r="A23" s="64" t="s">
        <v>25</v>
      </c>
      <c r="B23" s="61"/>
      <c r="C23" s="1137"/>
      <c r="D23" s="1145"/>
      <c r="E23" s="1150"/>
      <c r="F23" s="1146"/>
      <c r="G23" s="1147"/>
      <c r="H23" s="1148"/>
      <c r="I23" s="1149"/>
      <c r="J23" s="1147"/>
      <c r="K23" s="1148"/>
      <c r="L23" s="62"/>
      <c r="M23" s="49"/>
      <c r="N23" s="50"/>
      <c r="O23" s="51"/>
      <c r="P23" s="11"/>
      <c r="Q23" s="52"/>
      <c r="R23" s="49"/>
      <c r="S23" s="53"/>
      <c r="T23" s="54"/>
      <c r="U23" s="55"/>
      <c r="V23" s="18"/>
      <c r="W23" s="20"/>
      <c r="X23" s="22"/>
      <c r="Y23" s="23"/>
      <c r="Z23" s="24"/>
      <c r="AA23" s="25"/>
    </row>
    <row r="24" spans="1:27" s="17" customFormat="1" ht="19.5" thickBot="1" x14ac:dyDescent="0.45">
      <c r="A24" s="65">
        <f>B20-SUM(C20:C24)</f>
        <v>0</v>
      </c>
      <c r="B24" s="188"/>
      <c r="C24" s="1138"/>
      <c r="D24" s="1160"/>
      <c r="E24" s="1152"/>
      <c r="F24" s="1153"/>
      <c r="G24" s="1154"/>
      <c r="H24" s="1155"/>
      <c r="I24" s="1153"/>
      <c r="J24" s="1154"/>
      <c r="K24" s="1155"/>
      <c r="L24" s="67"/>
      <c r="M24" s="49"/>
      <c r="N24" s="50"/>
      <c r="O24" s="51"/>
      <c r="P24" s="11"/>
      <c r="Q24" s="52"/>
      <c r="R24" s="49"/>
      <c r="S24" s="53"/>
      <c r="T24" s="54"/>
      <c r="U24" s="55"/>
      <c r="V24" s="18"/>
      <c r="W24" s="20"/>
      <c r="X24" s="22"/>
      <c r="Y24" s="23"/>
      <c r="Z24" s="24"/>
      <c r="AA24" s="25"/>
    </row>
    <row r="25" spans="1:27" s="17" customFormat="1" x14ac:dyDescent="0.4">
      <c r="A25" s="68" t="str">
        <f>'04月統合家計簿'!A11</f>
        <v>○○銀行　５</v>
      </c>
      <c r="B25" s="502">
        <f>'03月銀行口座入出金表'!L25</f>
        <v>0</v>
      </c>
      <c r="C25" s="57">
        <f>'04月カード利用明細表'!B62</f>
        <v>0</v>
      </c>
      <c r="D25" s="1139" t="s">
        <v>54</v>
      </c>
      <c r="E25" s="1140"/>
      <c r="F25" s="1141"/>
      <c r="G25" s="1157"/>
      <c r="H25" s="1148"/>
      <c r="I25" s="1158"/>
      <c r="J25" s="1157"/>
      <c r="K25" s="1159"/>
      <c r="L25" s="58">
        <f>B25-SUM(C25:C29)+SUM(F25:F29)-SUM(I25:I29)</f>
        <v>0</v>
      </c>
      <c r="M25" s="49"/>
      <c r="N25" s="50"/>
      <c r="O25" s="51"/>
      <c r="P25" s="11"/>
      <c r="Q25" s="52"/>
      <c r="R25" s="49"/>
      <c r="S25" s="53"/>
      <c r="T25" s="54"/>
      <c r="U25" s="55"/>
      <c r="V25" s="18"/>
      <c r="W25" s="20"/>
      <c r="X25" s="22"/>
      <c r="Y25" s="23"/>
      <c r="Z25" s="24"/>
      <c r="AA25" s="25"/>
    </row>
    <row r="26" spans="1:27" s="17" customFormat="1" x14ac:dyDescent="0.4">
      <c r="A26" s="60" t="s">
        <v>24</v>
      </c>
      <c r="B26" s="61"/>
      <c r="C26" s="1137"/>
      <c r="D26" s="1145"/>
      <c r="E26" s="1150"/>
      <c r="F26" s="1146"/>
      <c r="G26" s="1147"/>
      <c r="H26" s="1148"/>
      <c r="I26" s="1149"/>
      <c r="J26" s="1147"/>
      <c r="K26" s="1148"/>
      <c r="L26" s="62"/>
      <c r="M26" s="49"/>
      <c r="N26" s="50"/>
      <c r="O26" s="51"/>
      <c r="P26" s="11"/>
      <c r="Q26" s="52"/>
      <c r="R26" s="49"/>
      <c r="S26" s="53"/>
      <c r="T26" s="54"/>
      <c r="U26" s="55"/>
      <c r="V26" s="18"/>
      <c r="W26" s="20"/>
      <c r="X26" s="22"/>
      <c r="Y26" s="23"/>
      <c r="Z26" s="24"/>
      <c r="AA26" s="25"/>
    </row>
    <row r="27" spans="1:27" s="17" customFormat="1" x14ac:dyDescent="0.4">
      <c r="A27" s="63">
        <f>SUM(C25:C29)</f>
        <v>0</v>
      </c>
      <c r="B27" s="61"/>
      <c r="C27" s="1137"/>
      <c r="D27" s="1145"/>
      <c r="E27" s="1150"/>
      <c r="F27" s="1146"/>
      <c r="G27" s="1147"/>
      <c r="H27" s="1148"/>
      <c r="I27" s="1149"/>
      <c r="J27" s="1147"/>
      <c r="K27" s="1148"/>
      <c r="L27" s="62"/>
      <c r="M27" s="49"/>
      <c r="N27" s="50"/>
      <c r="O27" s="51"/>
      <c r="P27" s="11"/>
      <c r="Q27" s="52"/>
      <c r="R27" s="49"/>
      <c r="S27" s="53"/>
      <c r="T27" s="54"/>
      <c r="U27" s="55"/>
      <c r="V27" s="18"/>
      <c r="W27" s="20"/>
      <c r="X27" s="22"/>
      <c r="Y27" s="23"/>
      <c r="Z27" s="24"/>
      <c r="AA27" s="25"/>
    </row>
    <row r="28" spans="1:27" s="17" customFormat="1" x14ac:dyDescent="0.4">
      <c r="A28" s="64" t="s">
        <v>25</v>
      </c>
      <c r="B28" s="61"/>
      <c r="C28" s="1137"/>
      <c r="D28" s="1145"/>
      <c r="E28" s="1150"/>
      <c r="F28" s="1146"/>
      <c r="G28" s="1147"/>
      <c r="H28" s="1148"/>
      <c r="I28" s="1149"/>
      <c r="J28" s="1147"/>
      <c r="K28" s="1148"/>
      <c r="L28" s="62"/>
      <c r="M28" s="49"/>
      <c r="N28" s="50"/>
      <c r="O28" s="51"/>
      <c r="P28" s="11"/>
      <c r="Q28" s="52"/>
      <c r="R28" s="49"/>
      <c r="S28" s="53"/>
      <c r="T28" s="54"/>
      <c r="U28" s="55"/>
      <c r="V28" s="18"/>
      <c r="W28" s="20"/>
      <c r="X28" s="22"/>
      <c r="Y28" s="23"/>
      <c r="Z28" s="24"/>
      <c r="AA28" s="25"/>
    </row>
    <row r="29" spans="1:27" s="17" customFormat="1" ht="19.5" thickBot="1" x14ac:dyDescent="0.45">
      <c r="A29" s="65">
        <f>B25-SUM(C25:C29)</f>
        <v>0</v>
      </c>
      <c r="B29" s="188"/>
      <c r="C29" s="1138"/>
      <c r="D29" s="1160"/>
      <c r="E29" s="1152"/>
      <c r="F29" s="1153"/>
      <c r="G29" s="1154"/>
      <c r="H29" s="1155"/>
      <c r="I29" s="1153"/>
      <c r="J29" s="1154"/>
      <c r="K29" s="1155"/>
      <c r="L29" s="67"/>
      <c r="M29" s="49"/>
      <c r="N29" s="50"/>
      <c r="O29" s="51"/>
      <c r="P29" s="11"/>
      <c r="Q29" s="52"/>
      <c r="R29" s="49"/>
      <c r="S29" s="53"/>
      <c r="T29" s="54"/>
      <c r="U29" s="55"/>
      <c r="V29" s="18"/>
      <c r="W29" s="20"/>
      <c r="X29" s="22"/>
      <c r="Y29" s="23"/>
      <c r="Z29" s="24"/>
      <c r="AA29" s="25"/>
    </row>
    <row r="30" spans="1:27" s="17" customFormat="1" x14ac:dyDescent="0.4">
      <c r="A30" s="68" t="str">
        <f>'04月統合家計簿'!A12</f>
        <v>○○銀行　６</v>
      </c>
      <c r="B30" s="502">
        <f>'03月銀行口座入出金表'!L30</f>
        <v>0</v>
      </c>
      <c r="C30" s="57">
        <f>'04月カード利用明細表'!B74</f>
        <v>0</v>
      </c>
      <c r="D30" s="1139" t="s">
        <v>55</v>
      </c>
      <c r="E30" s="1140"/>
      <c r="F30" s="1141"/>
      <c r="G30" s="1157"/>
      <c r="H30" s="1143"/>
      <c r="I30" s="1158"/>
      <c r="J30" s="1157"/>
      <c r="K30" s="1159"/>
      <c r="L30" s="58">
        <f>B30-SUM(C30:C34)+SUM(F30:F34)-SUM(I30:I34)</f>
        <v>0</v>
      </c>
      <c r="M30" s="49"/>
      <c r="N30" s="50"/>
      <c r="O30" s="51"/>
      <c r="P30" s="11"/>
      <c r="Q30" s="52"/>
      <c r="R30" s="49"/>
      <c r="S30" s="53"/>
      <c r="T30" s="54"/>
      <c r="U30" s="55"/>
      <c r="V30" s="18"/>
      <c r="W30" s="20"/>
      <c r="X30" s="22"/>
      <c r="Y30" s="23"/>
      <c r="Z30" s="24"/>
      <c r="AA30" s="25"/>
    </row>
    <row r="31" spans="1:27" s="17" customFormat="1" x14ac:dyDescent="0.4">
      <c r="A31" s="60" t="s">
        <v>24</v>
      </c>
      <c r="B31" s="61"/>
      <c r="C31" s="1137"/>
      <c r="D31" s="1161"/>
      <c r="E31" s="1150"/>
      <c r="F31" s="1146"/>
      <c r="G31" s="1147"/>
      <c r="H31" s="1148"/>
      <c r="I31" s="1149"/>
      <c r="J31" s="1147"/>
      <c r="K31" s="1148"/>
      <c r="L31" s="62"/>
      <c r="M31" s="49"/>
      <c r="N31" s="50"/>
      <c r="O31" s="51"/>
      <c r="P31" s="11"/>
      <c r="Q31" s="52"/>
      <c r="R31" s="49"/>
      <c r="S31" s="53"/>
      <c r="T31" s="54"/>
      <c r="U31" s="55"/>
      <c r="V31" s="18"/>
      <c r="W31" s="20"/>
      <c r="X31" s="22"/>
      <c r="Y31" s="23"/>
      <c r="Z31" s="24"/>
      <c r="AA31" s="25"/>
    </row>
    <row r="32" spans="1:27" s="17" customFormat="1" x14ac:dyDescent="0.4">
      <c r="A32" s="63">
        <f>SUM(C30:C34)</f>
        <v>0</v>
      </c>
      <c r="B32" s="61"/>
      <c r="C32" s="1137"/>
      <c r="D32" s="1145"/>
      <c r="E32" s="1150"/>
      <c r="F32" s="1146"/>
      <c r="G32" s="1147"/>
      <c r="H32" s="1148"/>
      <c r="I32" s="1149"/>
      <c r="J32" s="1147"/>
      <c r="K32" s="1148"/>
      <c r="L32" s="62"/>
      <c r="M32" s="49"/>
      <c r="N32" s="50"/>
      <c r="O32" s="51"/>
      <c r="P32" s="11"/>
      <c r="Q32" s="52"/>
      <c r="R32" s="49"/>
      <c r="S32" s="53"/>
      <c r="T32" s="54"/>
      <c r="U32" s="55"/>
      <c r="V32" s="18"/>
      <c r="W32" s="20"/>
      <c r="X32" s="22"/>
      <c r="Y32" s="23"/>
      <c r="Z32" s="24"/>
      <c r="AA32" s="25"/>
    </row>
    <row r="33" spans="1:27" s="17" customFormat="1" x14ac:dyDescent="0.4">
      <c r="A33" s="64" t="s">
        <v>25</v>
      </c>
      <c r="B33" s="61"/>
      <c r="C33" s="1137"/>
      <c r="D33" s="1145"/>
      <c r="E33" s="1150"/>
      <c r="F33" s="1146"/>
      <c r="G33" s="1147"/>
      <c r="H33" s="1148"/>
      <c r="I33" s="1149"/>
      <c r="J33" s="1147"/>
      <c r="K33" s="1148"/>
      <c r="L33" s="62"/>
      <c r="M33" s="49"/>
      <c r="N33" s="50"/>
      <c r="O33" s="51"/>
      <c r="P33" s="11"/>
      <c r="Q33" s="52"/>
      <c r="R33" s="49"/>
      <c r="S33" s="53"/>
      <c r="T33" s="54"/>
      <c r="U33" s="55"/>
      <c r="V33" s="18"/>
      <c r="W33" s="20"/>
      <c r="X33" s="22"/>
      <c r="Y33" s="23"/>
      <c r="Z33" s="24"/>
      <c r="AA33" s="25"/>
    </row>
    <row r="34" spans="1:27" s="17" customFormat="1" ht="19.5" thickBot="1" x14ac:dyDescent="0.45">
      <c r="A34" s="65">
        <f>B30-SUM(C30:C34)</f>
        <v>0</v>
      </c>
      <c r="B34" s="188"/>
      <c r="C34" s="1138"/>
      <c r="D34" s="1151"/>
      <c r="E34" s="1152"/>
      <c r="F34" s="1153"/>
      <c r="G34" s="1154"/>
      <c r="H34" s="1155"/>
      <c r="I34" s="1153"/>
      <c r="J34" s="1154"/>
      <c r="K34" s="1155"/>
      <c r="L34" s="67"/>
      <c r="M34" s="49"/>
      <c r="N34" s="50"/>
      <c r="O34" s="51"/>
      <c r="P34" s="11"/>
      <c r="Q34" s="52"/>
      <c r="R34" s="49"/>
      <c r="S34" s="53"/>
      <c r="T34" s="54"/>
      <c r="U34" s="55"/>
      <c r="V34" s="18"/>
      <c r="W34" s="20"/>
      <c r="X34" s="22"/>
      <c r="Y34" s="23"/>
      <c r="Z34" s="24"/>
      <c r="AA34" s="25"/>
    </row>
    <row r="35" spans="1:27" s="17" customFormat="1" x14ac:dyDescent="0.4">
      <c r="A35" s="68" t="str">
        <f>'04月統合家計簿'!A13</f>
        <v>○○銀行　７</v>
      </c>
      <c r="B35" s="502">
        <f>'03月銀行口座入出金表'!L35</f>
        <v>0</v>
      </c>
      <c r="C35" s="57">
        <f>'04月カード利用明細表'!B86</f>
        <v>0</v>
      </c>
      <c r="D35" s="1139" t="s">
        <v>56</v>
      </c>
      <c r="E35" s="1156"/>
      <c r="F35" s="1141"/>
      <c r="G35" s="1157"/>
      <c r="H35" s="1143"/>
      <c r="I35" s="1158"/>
      <c r="J35" s="1157"/>
      <c r="K35" s="1159"/>
      <c r="L35" s="58">
        <f>B35-SUM(C35:C39)+SUM(F35:F39)-SUM(I35:I39)</f>
        <v>0</v>
      </c>
      <c r="M35" s="49"/>
      <c r="N35" s="50"/>
      <c r="O35" s="51"/>
      <c r="P35" s="11"/>
      <c r="Q35" s="52"/>
      <c r="R35" s="49"/>
      <c r="S35" s="53"/>
      <c r="T35" s="54"/>
      <c r="U35" s="55"/>
      <c r="V35" s="18"/>
      <c r="W35" s="20"/>
      <c r="X35" s="22"/>
      <c r="Y35" s="23"/>
      <c r="Z35" s="24"/>
      <c r="AA35" s="25"/>
    </row>
    <row r="36" spans="1:27" s="17" customFormat="1" x14ac:dyDescent="0.4">
      <c r="A36" s="60" t="s">
        <v>24</v>
      </c>
      <c r="B36" s="61"/>
      <c r="C36" s="1137"/>
      <c r="D36" s="1162"/>
      <c r="E36" s="1150"/>
      <c r="F36" s="1146"/>
      <c r="G36" s="1147"/>
      <c r="H36" s="1148"/>
      <c r="I36" s="1149"/>
      <c r="J36" s="1147"/>
      <c r="K36" s="1148"/>
      <c r="L36" s="62"/>
      <c r="M36" s="49"/>
      <c r="N36" s="50"/>
      <c r="O36" s="51"/>
      <c r="P36" s="11"/>
      <c r="Q36" s="52"/>
      <c r="R36" s="49"/>
      <c r="S36" s="53"/>
      <c r="T36" s="54"/>
      <c r="U36" s="55"/>
      <c r="V36" s="18"/>
      <c r="W36" s="20"/>
      <c r="X36" s="22"/>
      <c r="Y36" s="23"/>
      <c r="Z36" s="24"/>
      <c r="AA36" s="25"/>
    </row>
    <row r="37" spans="1:27" s="17" customFormat="1" x14ac:dyDescent="0.4">
      <c r="A37" s="63">
        <f>SUM(C35:C39)</f>
        <v>0</v>
      </c>
      <c r="B37" s="61"/>
      <c r="C37" s="1137"/>
      <c r="D37" s="1145"/>
      <c r="E37" s="1150"/>
      <c r="F37" s="1146"/>
      <c r="G37" s="1147"/>
      <c r="H37" s="1148"/>
      <c r="I37" s="1149"/>
      <c r="J37" s="1147"/>
      <c r="K37" s="1148"/>
      <c r="L37" s="62"/>
      <c r="M37" s="49"/>
      <c r="N37" s="50"/>
      <c r="O37" s="51"/>
      <c r="P37" s="11"/>
      <c r="Q37" s="52"/>
      <c r="R37" s="49"/>
      <c r="S37" s="53"/>
      <c r="T37" s="54"/>
      <c r="U37" s="55"/>
      <c r="V37" s="18"/>
      <c r="W37" s="20"/>
      <c r="X37" s="22"/>
      <c r="Y37" s="23"/>
      <c r="Z37" s="24"/>
      <c r="AA37" s="25"/>
    </row>
    <row r="38" spans="1:27" s="17" customFormat="1" x14ac:dyDescent="0.4">
      <c r="A38" s="64" t="s">
        <v>25</v>
      </c>
      <c r="B38" s="61"/>
      <c r="C38" s="1137"/>
      <c r="D38" s="1145"/>
      <c r="E38" s="1150"/>
      <c r="F38" s="1146"/>
      <c r="G38" s="1147"/>
      <c r="H38" s="1148"/>
      <c r="I38" s="1149"/>
      <c r="J38" s="1147"/>
      <c r="K38" s="1148"/>
      <c r="L38" s="62"/>
      <c r="M38" s="49"/>
      <c r="N38" s="50"/>
      <c r="O38" s="51"/>
      <c r="P38" s="11"/>
      <c r="Q38" s="52"/>
      <c r="R38" s="49"/>
      <c r="S38" s="53"/>
      <c r="T38" s="54"/>
      <c r="U38" s="55"/>
      <c r="V38" s="18"/>
      <c r="W38" s="20"/>
      <c r="X38" s="22"/>
      <c r="Y38" s="23"/>
      <c r="Z38" s="24"/>
      <c r="AA38" s="25"/>
    </row>
    <row r="39" spans="1:27" s="17" customFormat="1" ht="19.5" thickBot="1" x14ac:dyDescent="0.45">
      <c r="A39" s="65">
        <f>B35-SUM(C35:C39)</f>
        <v>0</v>
      </c>
      <c r="B39" s="188"/>
      <c r="C39" s="1138"/>
      <c r="D39" s="1151"/>
      <c r="E39" s="1152"/>
      <c r="F39" s="1153"/>
      <c r="G39" s="1154"/>
      <c r="H39" s="1155"/>
      <c r="I39" s="1153"/>
      <c r="J39" s="1154"/>
      <c r="K39" s="1155"/>
      <c r="L39" s="67"/>
      <c r="M39" s="49"/>
      <c r="N39" s="50"/>
      <c r="O39" s="51"/>
      <c r="P39" s="11"/>
      <c r="Q39" s="52"/>
      <c r="R39" s="49"/>
      <c r="S39" s="53"/>
      <c r="T39" s="54"/>
      <c r="U39" s="55"/>
      <c r="V39" s="18"/>
      <c r="W39" s="20"/>
      <c r="X39" s="22"/>
      <c r="Y39" s="23"/>
      <c r="Z39" s="24"/>
      <c r="AA39" s="25"/>
    </row>
    <row r="40" spans="1:27" s="17" customFormat="1" x14ac:dyDescent="0.4">
      <c r="A40" s="68" t="str">
        <f>'04月統合家計簿'!A14</f>
        <v>○○銀行　８</v>
      </c>
      <c r="B40" s="502">
        <f>'03月銀行口座入出金表'!L40</f>
        <v>0</v>
      </c>
      <c r="C40" s="57">
        <f>'04月カード利用明細表'!B98</f>
        <v>0</v>
      </c>
      <c r="D40" s="1139" t="s">
        <v>223</v>
      </c>
      <c r="E40" s="1156"/>
      <c r="F40" s="1141"/>
      <c r="G40" s="1157"/>
      <c r="H40" s="1148"/>
      <c r="I40" s="1158"/>
      <c r="J40" s="1157"/>
      <c r="K40" s="1159"/>
      <c r="L40" s="58">
        <f>B40-SUM(C40:C44)+SUM(F40:F44)-SUM(I40:I44)</f>
        <v>0</v>
      </c>
      <c r="M40" s="49"/>
      <c r="N40" s="50"/>
      <c r="O40" s="51"/>
      <c r="P40" s="11"/>
      <c r="Q40" s="52"/>
      <c r="R40" s="49"/>
      <c r="S40" s="53"/>
      <c r="T40" s="54"/>
      <c r="U40" s="55"/>
      <c r="V40" s="18"/>
      <c r="W40" s="20"/>
      <c r="X40" s="22"/>
      <c r="Y40" s="23"/>
      <c r="Z40" s="24"/>
      <c r="AA40" s="25"/>
    </row>
    <row r="41" spans="1:27" s="17" customFormat="1" x14ac:dyDescent="0.4">
      <c r="A41" s="60" t="s">
        <v>24</v>
      </c>
      <c r="B41" s="61"/>
      <c r="C41" s="1137"/>
      <c r="D41" s="1162"/>
      <c r="E41" s="1150"/>
      <c r="F41" s="1146"/>
      <c r="G41" s="1147"/>
      <c r="H41" s="1148"/>
      <c r="I41" s="1149"/>
      <c r="J41" s="1147"/>
      <c r="K41" s="1148"/>
      <c r="L41" s="62"/>
      <c r="M41" s="49"/>
      <c r="N41" s="50"/>
      <c r="O41" s="51"/>
      <c r="P41" s="11"/>
      <c r="Q41" s="52"/>
      <c r="R41" s="49"/>
      <c r="S41" s="53"/>
      <c r="T41" s="54"/>
      <c r="U41" s="55"/>
      <c r="V41" s="18"/>
      <c r="W41" s="20"/>
      <c r="X41" s="22"/>
      <c r="Y41" s="23"/>
      <c r="Z41" s="24"/>
      <c r="AA41" s="25"/>
    </row>
    <row r="42" spans="1:27" s="17" customFormat="1" x14ac:dyDescent="0.4">
      <c r="A42" s="63">
        <f>SUM(C40:C44)</f>
        <v>0</v>
      </c>
      <c r="B42" s="61"/>
      <c r="C42" s="1137"/>
      <c r="D42" s="1145"/>
      <c r="E42" s="1150"/>
      <c r="F42" s="1146"/>
      <c r="G42" s="1147"/>
      <c r="H42" s="1148"/>
      <c r="I42" s="1149"/>
      <c r="J42" s="1147"/>
      <c r="K42" s="1148"/>
      <c r="L42" s="62"/>
      <c r="M42" s="49"/>
      <c r="N42" s="50"/>
      <c r="O42" s="51"/>
      <c r="P42" s="11"/>
      <c r="Q42" s="52"/>
      <c r="R42" s="49"/>
      <c r="S42" s="53"/>
      <c r="T42" s="54"/>
      <c r="U42" s="55"/>
      <c r="V42" s="18"/>
      <c r="W42" s="20"/>
      <c r="X42" s="22"/>
      <c r="Y42" s="23"/>
      <c r="Z42" s="24"/>
      <c r="AA42" s="25"/>
    </row>
    <row r="43" spans="1:27" s="17" customFormat="1" x14ac:dyDescent="0.4">
      <c r="A43" s="64" t="s">
        <v>25</v>
      </c>
      <c r="B43" s="61"/>
      <c r="C43" s="1137"/>
      <c r="D43" s="1145"/>
      <c r="E43" s="1150"/>
      <c r="F43" s="1146"/>
      <c r="G43" s="1147"/>
      <c r="H43" s="1148"/>
      <c r="I43" s="1149"/>
      <c r="J43" s="1147"/>
      <c r="K43" s="1148"/>
      <c r="L43" s="62"/>
      <c r="M43" s="49"/>
      <c r="N43" s="50"/>
      <c r="O43" s="51"/>
      <c r="P43" s="11"/>
      <c r="Q43" s="52"/>
      <c r="R43" s="49"/>
      <c r="S43" s="53"/>
      <c r="T43" s="54"/>
      <c r="U43" s="55"/>
      <c r="V43" s="18"/>
      <c r="W43" s="20"/>
      <c r="X43" s="22"/>
      <c r="Y43" s="23"/>
      <c r="Z43" s="24"/>
      <c r="AA43" s="25"/>
    </row>
    <row r="44" spans="1:27" s="17" customFormat="1" ht="19.5" thickBot="1" x14ac:dyDescent="0.45">
      <c r="A44" s="65">
        <f>B40-SUM(C40:C44)</f>
        <v>0</v>
      </c>
      <c r="B44" s="188"/>
      <c r="C44" s="1138"/>
      <c r="D44" s="1151"/>
      <c r="E44" s="1152"/>
      <c r="F44" s="1153"/>
      <c r="G44" s="1154"/>
      <c r="H44" s="1155"/>
      <c r="I44" s="1153"/>
      <c r="J44" s="1154"/>
      <c r="K44" s="1155"/>
      <c r="L44" s="67"/>
      <c r="M44" s="49"/>
      <c r="N44" s="50"/>
      <c r="O44" s="51"/>
      <c r="P44" s="11"/>
      <c r="Q44" s="52"/>
      <c r="R44" s="49"/>
      <c r="S44" s="53"/>
      <c r="T44" s="54"/>
      <c r="U44" s="55"/>
      <c r="V44" s="18"/>
      <c r="W44" s="20"/>
      <c r="X44" s="22"/>
      <c r="Y44" s="23"/>
      <c r="Z44" s="24"/>
      <c r="AA44" s="25"/>
    </row>
    <row r="45" spans="1:27" s="17" customFormat="1" x14ac:dyDescent="0.4">
      <c r="A45" s="68" t="str">
        <f>'04月統合家計簿'!A15</f>
        <v>○○銀行　９</v>
      </c>
      <c r="B45" s="502">
        <f>'03月銀行口座入出金表'!L45</f>
        <v>0</v>
      </c>
      <c r="C45" s="57">
        <f>'04月カード利用明細表'!B110</f>
        <v>0</v>
      </c>
      <c r="D45" s="1139" t="s">
        <v>224</v>
      </c>
      <c r="E45" s="1156"/>
      <c r="F45" s="1141"/>
      <c r="G45" s="1157"/>
      <c r="H45" s="1148"/>
      <c r="I45" s="1158"/>
      <c r="J45" s="1157"/>
      <c r="K45" s="1159"/>
      <c r="L45" s="58">
        <f>B45-SUM(C45:C49)+SUM(F45:F49)-SUM(I45:I49)</f>
        <v>0</v>
      </c>
      <c r="M45" s="49"/>
      <c r="N45" s="50"/>
      <c r="O45" s="51"/>
      <c r="P45" s="11"/>
      <c r="Q45" s="52"/>
      <c r="R45" s="49"/>
      <c r="S45" s="53"/>
      <c r="T45" s="54"/>
      <c r="U45" s="55"/>
      <c r="V45" s="18"/>
      <c r="W45" s="20"/>
      <c r="X45" s="22"/>
      <c r="Y45" s="23"/>
      <c r="Z45" s="24"/>
      <c r="AA45" s="25"/>
    </row>
    <row r="46" spans="1:27" s="17" customFormat="1" x14ac:dyDescent="0.4">
      <c r="A46" s="60" t="s">
        <v>24</v>
      </c>
      <c r="B46" s="61"/>
      <c r="C46" s="1137"/>
      <c r="D46" s="1145"/>
      <c r="E46" s="1150"/>
      <c r="F46" s="1146"/>
      <c r="G46" s="1147"/>
      <c r="H46" s="1148"/>
      <c r="I46" s="1149"/>
      <c r="J46" s="1147"/>
      <c r="K46" s="1148"/>
      <c r="L46" s="62"/>
      <c r="M46" s="49"/>
      <c r="N46" s="50"/>
      <c r="O46" s="51"/>
      <c r="P46" s="11"/>
      <c r="Q46" s="52"/>
      <c r="R46" s="49"/>
      <c r="S46" s="53"/>
      <c r="T46" s="54"/>
      <c r="U46" s="55"/>
      <c r="V46" s="18"/>
      <c r="W46" s="20"/>
      <c r="X46" s="22"/>
      <c r="Y46" s="23"/>
      <c r="Z46" s="24"/>
      <c r="AA46" s="25"/>
    </row>
    <row r="47" spans="1:27" s="17" customFormat="1" x14ac:dyDescent="0.4">
      <c r="A47" s="63">
        <f>SUM(C45:C49)</f>
        <v>0</v>
      </c>
      <c r="B47" s="61"/>
      <c r="C47" s="1137"/>
      <c r="D47" s="1145"/>
      <c r="E47" s="1150"/>
      <c r="F47" s="1146"/>
      <c r="G47" s="1147"/>
      <c r="H47" s="1148"/>
      <c r="I47" s="1149"/>
      <c r="J47" s="1147"/>
      <c r="K47" s="1148"/>
      <c r="L47" s="62"/>
      <c r="M47" s="49"/>
      <c r="N47" s="50"/>
      <c r="O47" s="51"/>
      <c r="P47" s="11"/>
      <c r="Q47" s="52"/>
      <c r="R47" s="49"/>
      <c r="S47" s="53"/>
      <c r="T47" s="54"/>
      <c r="U47" s="55"/>
      <c r="V47" s="18"/>
      <c r="W47" s="20"/>
      <c r="X47" s="22"/>
      <c r="Y47" s="23"/>
      <c r="Z47" s="24"/>
      <c r="AA47" s="25"/>
    </row>
    <row r="48" spans="1:27" s="17" customFormat="1" x14ac:dyDescent="0.4">
      <c r="A48" s="64" t="s">
        <v>25</v>
      </c>
      <c r="B48" s="61"/>
      <c r="C48" s="1137"/>
      <c r="D48" s="1145"/>
      <c r="E48" s="1150"/>
      <c r="F48" s="1146"/>
      <c r="G48" s="1147"/>
      <c r="H48" s="1148"/>
      <c r="I48" s="1149"/>
      <c r="J48" s="1147"/>
      <c r="K48" s="1148"/>
      <c r="L48" s="62"/>
      <c r="M48" s="49"/>
      <c r="N48" s="50"/>
      <c r="O48" s="51"/>
      <c r="P48" s="11"/>
      <c r="Q48" s="52"/>
      <c r="R48" s="49"/>
      <c r="S48" s="53"/>
      <c r="T48" s="54"/>
      <c r="U48" s="55"/>
      <c r="V48" s="18"/>
      <c r="W48" s="20"/>
      <c r="X48" s="22"/>
      <c r="Y48" s="23"/>
      <c r="Z48" s="24"/>
      <c r="AA48" s="25"/>
    </row>
    <row r="49" spans="1:30" ht="19.5" thickBot="1" x14ac:dyDescent="0.45">
      <c r="A49" s="65">
        <f>B45-SUM(C45:C49)</f>
        <v>0</v>
      </c>
      <c r="B49" s="188"/>
      <c r="C49" s="1138"/>
      <c r="D49" s="1160"/>
      <c r="E49" s="1152"/>
      <c r="F49" s="1153"/>
      <c r="G49" s="1154"/>
      <c r="H49" s="1155"/>
      <c r="I49" s="1153"/>
      <c r="J49" s="1154"/>
      <c r="K49" s="1155"/>
      <c r="L49" s="67"/>
      <c r="M49" s="49"/>
      <c r="N49" s="50"/>
      <c r="O49" s="51"/>
      <c r="Q49" s="52"/>
      <c r="R49" s="49"/>
      <c r="S49" s="53"/>
      <c r="T49" s="54"/>
      <c r="U49" s="55"/>
      <c r="AB49" s="17"/>
    </row>
    <row r="50" spans="1:30" x14ac:dyDescent="0.4">
      <c r="A50" s="68" t="str">
        <f>'04月統合家計簿'!A16</f>
        <v>○○銀行　１０</v>
      </c>
      <c r="B50" s="502">
        <f>'03月銀行口座入出金表'!L50</f>
        <v>0</v>
      </c>
      <c r="C50" s="57">
        <f>'04月カード利用明細表'!B122</f>
        <v>0</v>
      </c>
      <c r="D50" s="1139" t="s">
        <v>225</v>
      </c>
      <c r="E50" s="1140"/>
      <c r="F50" s="1141"/>
      <c r="G50" s="1157"/>
      <c r="H50" s="1148"/>
      <c r="I50" s="1158"/>
      <c r="J50" s="1157"/>
      <c r="K50" s="1159"/>
      <c r="L50" s="58">
        <f>B50-SUM(C50:C54)+SUM(F50:F54)-SUM(I50:I54)</f>
        <v>0</v>
      </c>
      <c r="M50" s="49"/>
      <c r="N50" s="50"/>
      <c r="O50" s="51"/>
      <c r="Q50" s="52"/>
      <c r="R50" s="49"/>
      <c r="S50" s="53"/>
      <c r="T50" s="54"/>
      <c r="U50" s="55"/>
      <c r="AB50" s="17"/>
    </row>
    <row r="51" spans="1:30" x14ac:dyDescent="0.4">
      <c r="A51" s="60" t="s">
        <v>24</v>
      </c>
      <c r="B51" s="61"/>
      <c r="C51" s="1137"/>
      <c r="D51" s="1145"/>
      <c r="E51" s="1150"/>
      <c r="F51" s="1146"/>
      <c r="G51" s="1147"/>
      <c r="H51" s="1148"/>
      <c r="I51" s="1149"/>
      <c r="J51" s="1147"/>
      <c r="K51" s="1148"/>
      <c r="L51" s="62"/>
      <c r="M51" s="49"/>
      <c r="N51" s="50"/>
      <c r="O51" s="51"/>
      <c r="Q51" s="52"/>
      <c r="R51" s="49"/>
      <c r="S51" s="53"/>
      <c r="T51" s="54"/>
      <c r="U51" s="55"/>
      <c r="AB51" s="17"/>
    </row>
    <row r="52" spans="1:30" x14ac:dyDescent="0.4">
      <c r="A52" s="63">
        <f>SUM(C50:C54)</f>
        <v>0</v>
      </c>
      <c r="B52" s="61"/>
      <c r="C52" s="1137"/>
      <c r="D52" s="1145"/>
      <c r="E52" s="1150"/>
      <c r="F52" s="1146"/>
      <c r="G52" s="1147"/>
      <c r="H52" s="1148"/>
      <c r="I52" s="1149"/>
      <c r="J52" s="1147"/>
      <c r="K52" s="1148"/>
      <c r="L52" s="62"/>
      <c r="M52" s="49"/>
      <c r="N52" s="50"/>
      <c r="O52" s="51"/>
      <c r="Q52" s="52"/>
      <c r="R52" s="49"/>
      <c r="S52" s="53"/>
      <c r="T52" s="54"/>
      <c r="U52" s="55"/>
      <c r="AB52" s="17"/>
    </row>
    <row r="53" spans="1:30" x14ac:dyDescent="0.4">
      <c r="A53" s="64" t="s">
        <v>25</v>
      </c>
      <c r="B53" s="61"/>
      <c r="C53" s="1137"/>
      <c r="D53" s="1145"/>
      <c r="E53" s="1150"/>
      <c r="F53" s="1146"/>
      <c r="G53" s="1147"/>
      <c r="H53" s="1148"/>
      <c r="I53" s="1149"/>
      <c r="J53" s="1147"/>
      <c r="K53" s="1148"/>
      <c r="L53" s="62"/>
      <c r="M53" s="49"/>
      <c r="N53" s="50"/>
      <c r="O53" s="51"/>
      <c r="Q53" s="52"/>
      <c r="R53" s="49"/>
      <c r="S53" s="53"/>
      <c r="T53" s="54"/>
      <c r="U53" s="55"/>
      <c r="AB53" s="17"/>
    </row>
    <row r="54" spans="1:30" ht="19.5" thickBot="1" x14ac:dyDescent="0.45">
      <c r="A54" s="65">
        <f>B50-SUM(C50:C54)</f>
        <v>0</v>
      </c>
      <c r="B54" s="66"/>
      <c r="C54" s="1138"/>
      <c r="D54" s="1160"/>
      <c r="E54" s="1152"/>
      <c r="F54" s="1153"/>
      <c r="G54" s="1154"/>
      <c r="H54" s="1155"/>
      <c r="I54" s="1153"/>
      <c r="J54" s="1154"/>
      <c r="K54" s="1155"/>
      <c r="L54" s="67"/>
      <c r="M54" s="49"/>
      <c r="N54" s="50"/>
      <c r="O54" s="51"/>
      <c r="Q54" s="52"/>
      <c r="R54" s="49"/>
      <c r="S54" s="53"/>
      <c r="T54" s="54"/>
      <c r="U54" s="55"/>
      <c r="AB54" s="17"/>
    </row>
    <row r="55" spans="1:30" s="79" customFormat="1" ht="24" customHeight="1" thickBot="1" x14ac:dyDescent="0.45">
      <c r="A55" s="70" t="s">
        <v>26</v>
      </c>
      <c r="B55" s="183">
        <f>'03月現金入出金表'!G37</f>
        <v>0</v>
      </c>
      <c r="C55" s="71"/>
      <c r="D55" s="72"/>
      <c r="E55" s="73"/>
      <c r="F55" s="74"/>
      <c r="G55" s="75"/>
      <c r="H55" s="76"/>
      <c r="I55" s="74"/>
      <c r="J55" s="75" t="s">
        <v>27</v>
      </c>
      <c r="K55" s="76"/>
      <c r="L55" s="270">
        <f>'04月現金入出金表'!G37</f>
        <v>0</v>
      </c>
      <c r="M55" s="49"/>
      <c r="N55" s="50"/>
      <c r="O55" s="78"/>
      <c r="Q55" s="80"/>
      <c r="R55" s="49"/>
      <c r="S55" s="53"/>
      <c r="T55" s="81"/>
      <c r="U55" s="82"/>
      <c r="V55" s="83"/>
      <c r="W55" s="84"/>
      <c r="X55" s="85"/>
      <c r="Y55" s="86"/>
      <c r="Z55" s="87"/>
      <c r="AA55" s="88"/>
      <c r="AB55" s="89"/>
      <c r="AC55" s="89"/>
      <c r="AD55" s="89"/>
    </row>
    <row r="56" spans="1:30" s="105" customFormat="1" ht="39" customHeight="1" thickBot="1" x14ac:dyDescent="0.45">
      <c r="A56" s="90" t="s">
        <v>28</v>
      </c>
      <c r="B56" s="91">
        <f>SUM(B5:B55)</f>
        <v>0</v>
      </c>
      <c r="C56" s="92">
        <f>SUM(C5:C55)</f>
        <v>0</v>
      </c>
      <c r="D56" s="93"/>
      <c r="E56" s="94"/>
      <c r="F56" s="95"/>
      <c r="G56" s="96"/>
      <c r="H56" s="97"/>
      <c r="I56" s="98"/>
      <c r="J56" s="99"/>
      <c r="K56" s="100"/>
      <c r="L56" s="101">
        <f>SUM(L5:L55)</f>
        <v>0</v>
      </c>
      <c r="M56" s="102"/>
      <c r="N56" s="103"/>
      <c r="O56" s="104"/>
      <c r="Q56" s="106"/>
      <c r="R56" s="102"/>
      <c r="S56" s="107"/>
      <c r="T56" s="108"/>
      <c r="U56" s="109"/>
      <c r="V56" s="110"/>
      <c r="W56" s="111"/>
      <c r="X56" s="112"/>
      <c r="Y56" s="113"/>
      <c r="Z56" s="114"/>
      <c r="AA56" s="115"/>
      <c r="AB56" s="116"/>
      <c r="AC56" s="116"/>
      <c r="AD56" s="116"/>
    </row>
    <row r="57" spans="1:30" ht="22.5" customHeight="1" thickTop="1" x14ac:dyDescent="0.4">
      <c r="B57" s="117"/>
      <c r="F57" s="118"/>
      <c r="G57" s="119"/>
      <c r="H57" s="120"/>
      <c r="J57" s="32"/>
      <c r="L57" s="121"/>
      <c r="M57" s="49"/>
      <c r="N57" s="50"/>
      <c r="O57" s="51"/>
      <c r="Q57" s="52"/>
      <c r="R57" s="49"/>
      <c r="S57" s="53"/>
      <c r="T57" s="54"/>
      <c r="U57" s="55"/>
      <c r="AB57" s="17"/>
    </row>
  </sheetData>
  <sheetProtection sheet="1" objects="1" scenarios="1"/>
  <mergeCells count="2">
    <mergeCell ref="A2:L2"/>
    <mergeCell ref="A1:L1"/>
  </mergeCells>
  <phoneticPr fontId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rgb="FF92D050"/>
  </sheetPr>
  <dimension ref="A1:G125"/>
  <sheetViews>
    <sheetView zoomScaleNormal="100" workbookViewId="0">
      <pane ySplit="3" topLeftCell="A4" activePane="bottomLeft" state="frozen"/>
      <selection activeCell="A9" sqref="A9"/>
      <selection pane="bottomLeft" sqref="A1:C1"/>
    </sheetView>
  </sheetViews>
  <sheetFormatPr defaultRowHeight="14.25" x14ac:dyDescent="0.4"/>
  <cols>
    <col min="1" max="1" width="88.5" style="124" customWidth="1"/>
    <col min="2" max="2" width="13.875" style="135" customWidth="1"/>
    <col min="3" max="3" width="10.875" style="136" customWidth="1"/>
    <col min="4" max="16384" width="9" style="124"/>
  </cols>
  <sheetData>
    <row r="1" spans="1:3" ht="63" customHeight="1" x14ac:dyDescent="0.4">
      <c r="A1" s="1232" t="s">
        <v>80</v>
      </c>
      <c r="B1" s="1232"/>
      <c r="C1" s="1232"/>
    </row>
    <row r="2" spans="1:3" s="125" customFormat="1" ht="18" customHeight="1" x14ac:dyDescent="0.4">
      <c r="A2" s="1233" t="s">
        <v>10</v>
      </c>
      <c r="B2" s="1233"/>
      <c r="C2" s="1233"/>
    </row>
    <row r="3" spans="1:3" s="125" customFormat="1" ht="18" customHeight="1" x14ac:dyDescent="0.4">
      <c r="A3" s="190"/>
      <c r="B3" s="1234">
        <f ca="1">NOW()</f>
        <v>44276.014670717595</v>
      </c>
      <c r="C3" s="1234"/>
    </row>
    <row r="4" spans="1:3" s="127" customFormat="1" ht="33" customHeight="1" x14ac:dyDescent="0.15">
      <c r="A4" s="870" t="str">
        <f>'03月カード利用明細表'!A4</f>
        <v>〇〇カード１</v>
      </c>
      <c r="B4" s="869" t="str">
        <f>'03月カード利用明細表'!B4</f>
        <v>引落口座：〇〇銀行</v>
      </c>
      <c r="C4" s="867"/>
    </row>
    <row r="5" spans="1:3" s="127" customFormat="1" ht="18" customHeight="1" x14ac:dyDescent="0.15">
      <c r="A5" s="837" t="str">
        <f>'03月カード利用明細表'!A5</f>
        <v>前々月１６日～前月１５日までの使用分 　　今月10日支払</v>
      </c>
      <c r="B5" s="868"/>
      <c r="C5" s="868"/>
    </row>
    <row r="6" spans="1:3" s="131" customFormat="1" ht="21" customHeight="1" x14ac:dyDescent="0.4">
      <c r="A6" s="128" t="s">
        <v>30</v>
      </c>
      <c r="B6" s="129" t="s">
        <v>31</v>
      </c>
      <c r="C6" s="130" t="s">
        <v>32</v>
      </c>
    </row>
    <row r="7" spans="1:3" ht="21" customHeight="1" x14ac:dyDescent="0.4">
      <c r="A7" s="1163"/>
      <c r="B7" s="1164"/>
      <c r="C7" s="1165"/>
    </row>
    <row r="8" spans="1:3" ht="21" customHeight="1" x14ac:dyDescent="0.4">
      <c r="A8" s="1166"/>
      <c r="B8" s="1167"/>
      <c r="C8" s="1168"/>
    </row>
    <row r="9" spans="1:3" ht="21" customHeight="1" x14ac:dyDescent="0.4">
      <c r="A9" s="1166"/>
      <c r="B9" s="1167"/>
      <c r="C9" s="1168"/>
    </row>
    <row r="10" spans="1:3" ht="21" customHeight="1" x14ac:dyDescent="0.4">
      <c r="A10" s="1166"/>
      <c r="B10" s="1167"/>
      <c r="C10" s="1169"/>
    </row>
    <row r="11" spans="1:3" ht="21" customHeight="1" x14ac:dyDescent="0.4">
      <c r="A11" s="1166"/>
      <c r="B11" s="1167"/>
      <c r="C11" s="1169"/>
    </row>
    <row r="12" spans="1:3" ht="21" customHeight="1" x14ac:dyDescent="0.4">
      <c r="A12" s="1166"/>
      <c r="B12" s="1167"/>
      <c r="C12" s="1169"/>
    </row>
    <row r="13" spans="1:3" ht="21" customHeight="1" x14ac:dyDescent="0.4">
      <c r="A13" s="1170"/>
      <c r="B13" s="1171"/>
      <c r="C13" s="1172"/>
    </row>
    <row r="14" spans="1:3" ht="21" customHeight="1" x14ac:dyDescent="0.4">
      <c r="A14" s="132" t="s">
        <v>81</v>
      </c>
      <c r="B14" s="133">
        <f>SUM(B7:B13)</f>
        <v>0</v>
      </c>
      <c r="C14" s="134"/>
    </row>
    <row r="15" spans="1:3" ht="16.5" customHeight="1" x14ac:dyDescent="0.4"/>
    <row r="16" spans="1:3" s="127" customFormat="1" ht="33" customHeight="1" x14ac:dyDescent="0.15">
      <c r="A16" s="870" t="str">
        <f>'03月カード利用明細表'!A16</f>
        <v>〇〇カード２</v>
      </c>
      <c r="B16" s="869" t="str">
        <f>'03月カード利用明細表'!B16</f>
        <v>引落口座：〇〇銀行</v>
      </c>
      <c r="C16" s="867"/>
    </row>
    <row r="17" spans="1:7" s="127" customFormat="1" ht="18" customHeight="1" x14ac:dyDescent="0.15">
      <c r="A17" s="837" t="str">
        <f>'03月カード利用明細表'!A17</f>
        <v>前々月１６日～前月１５日までの使用分 　　今月10日支払</v>
      </c>
      <c r="B17" s="868"/>
      <c r="C17" s="868"/>
    </row>
    <row r="18" spans="1:7" s="131" customFormat="1" ht="21" customHeight="1" x14ac:dyDescent="0.4">
      <c r="A18" s="128" t="s">
        <v>30</v>
      </c>
      <c r="B18" s="129" t="s">
        <v>31</v>
      </c>
      <c r="C18" s="130" t="s">
        <v>32</v>
      </c>
    </row>
    <row r="19" spans="1:7" ht="21" customHeight="1" x14ac:dyDescent="0.4">
      <c r="A19" s="1163"/>
      <c r="B19" s="1164"/>
      <c r="C19" s="1165"/>
    </row>
    <row r="20" spans="1:7" ht="21" customHeight="1" x14ac:dyDescent="0.4">
      <c r="A20" s="1166"/>
      <c r="B20" s="1167"/>
      <c r="C20" s="1168"/>
      <c r="G20" s="327"/>
    </row>
    <row r="21" spans="1:7" ht="21" customHeight="1" x14ac:dyDescent="0.4">
      <c r="A21" s="1166"/>
      <c r="B21" s="1167"/>
      <c r="C21" s="1168"/>
    </row>
    <row r="22" spans="1:7" ht="21" customHeight="1" x14ac:dyDescent="0.4">
      <c r="A22" s="1166"/>
      <c r="B22" s="1167"/>
      <c r="C22" s="1169"/>
    </row>
    <row r="23" spans="1:7" ht="21" customHeight="1" x14ac:dyDescent="0.4">
      <c r="A23" s="1166"/>
      <c r="B23" s="1167"/>
      <c r="C23" s="1169"/>
    </row>
    <row r="24" spans="1:7" ht="21" customHeight="1" x14ac:dyDescent="0.4">
      <c r="A24" s="1166"/>
      <c r="B24" s="1167"/>
      <c r="C24" s="1169"/>
    </row>
    <row r="25" spans="1:7" ht="21" customHeight="1" x14ac:dyDescent="0.4">
      <c r="A25" s="1170"/>
      <c r="B25" s="1171"/>
      <c r="C25" s="1172"/>
    </row>
    <row r="26" spans="1:7" ht="21" customHeight="1" x14ac:dyDescent="0.4">
      <c r="A26" s="132" t="s">
        <v>81</v>
      </c>
      <c r="B26" s="133">
        <f>SUM(B19:B25)</f>
        <v>0</v>
      </c>
      <c r="C26" s="134"/>
    </row>
    <row r="27" spans="1:7" ht="16.5" customHeight="1" x14ac:dyDescent="0.4"/>
    <row r="28" spans="1:7" s="127" customFormat="1" ht="33" customHeight="1" x14ac:dyDescent="0.15">
      <c r="A28" s="870" t="str">
        <f>'03月カード利用明細表'!A28</f>
        <v>〇〇カード３</v>
      </c>
      <c r="B28" s="869" t="str">
        <f>'03月カード利用明細表'!B28</f>
        <v>引落口座：〇〇銀行</v>
      </c>
      <c r="C28" s="867"/>
    </row>
    <row r="29" spans="1:7" s="127" customFormat="1" ht="18" customHeight="1" x14ac:dyDescent="0.15">
      <c r="A29" s="837" t="str">
        <f>'03月カード利用明細表'!A29</f>
        <v>前々月１６日～前月１５日までの使用分 　　今月10日支払</v>
      </c>
      <c r="B29" s="868"/>
      <c r="C29" s="868"/>
    </row>
    <row r="30" spans="1:7" s="131" customFormat="1" ht="21" customHeight="1" x14ac:dyDescent="0.4">
      <c r="A30" s="128" t="s">
        <v>30</v>
      </c>
      <c r="B30" s="129" t="s">
        <v>31</v>
      </c>
      <c r="C30" s="130" t="s">
        <v>32</v>
      </c>
    </row>
    <row r="31" spans="1:7" ht="21" customHeight="1" x14ac:dyDescent="0.4">
      <c r="A31" s="1163"/>
      <c r="B31" s="1164"/>
      <c r="C31" s="1165"/>
    </row>
    <row r="32" spans="1:7" ht="21" customHeight="1" x14ac:dyDescent="0.4">
      <c r="A32" s="1166"/>
      <c r="B32" s="1167"/>
      <c r="C32" s="1168"/>
    </row>
    <row r="33" spans="1:3" ht="21" customHeight="1" x14ac:dyDescent="0.4">
      <c r="A33" s="1166"/>
      <c r="B33" s="1167"/>
      <c r="C33" s="1168"/>
    </row>
    <row r="34" spans="1:3" ht="21" customHeight="1" x14ac:dyDescent="0.4">
      <c r="A34" s="1166"/>
      <c r="B34" s="1167"/>
      <c r="C34" s="1169"/>
    </row>
    <row r="35" spans="1:3" ht="21" customHeight="1" x14ac:dyDescent="0.4">
      <c r="A35" s="1166"/>
      <c r="B35" s="1167"/>
      <c r="C35" s="1169"/>
    </row>
    <row r="36" spans="1:3" ht="21" customHeight="1" x14ac:dyDescent="0.4">
      <c r="A36" s="1166"/>
      <c r="B36" s="1167"/>
      <c r="C36" s="1169"/>
    </row>
    <row r="37" spans="1:3" ht="21" customHeight="1" x14ac:dyDescent="0.4">
      <c r="A37" s="1170"/>
      <c r="B37" s="1171"/>
      <c r="C37" s="1172"/>
    </row>
    <row r="38" spans="1:3" ht="21" customHeight="1" x14ac:dyDescent="0.4">
      <c r="A38" s="132" t="s">
        <v>81</v>
      </c>
      <c r="B38" s="133">
        <f>SUM(B31:B37)</f>
        <v>0</v>
      </c>
      <c r="C38" s="134"/>
    </row>
    <row r="39" spans="1:3" ht="16.5" customHeight="1" x14ac:dyDescent="0.4"/>
    <row r="40" spans="1:3" s="127" customFormat="1" ht="33" customHeight="1" x14ac:dyDescent="0.15">
      <c r="A40" s="870" t="str">
        <f>'03月カード利用明細表'!A40</f>
        <v>〇〇カード４</v>
      </c>
      <c r="B40" s="869" t="str">
        <f>'03月カード利用明細表'!B40</f>
        <v>引落口座：〇〇銀行</v>
      </c>
      <c r="C40" s="867"/>
    </row>
    <row r="41" spans="1:3" s="127" customFormat="1" ht="18" customHeight="1" x14ac:dyDescent="0.15">
      <c r="A41" s="837" t="str">
        <f>'03月カード利用明細表'!A41</f>
        <v>前々月１６日～前月１５日までの使用分 　　今月10日支払</v>
      </c>
      <c r="B41" s="868"/>
      <c r="C41" s="868"/>
    </row>
    <row r="42" spans="1:3" s="131" customFormat="1" ht="21" customHeight="1" x14ac:dyDescent="0.4">
      <c r="A42" s="128" t="s">
        <v>30</v>
      </c>
      <c r="B42" s="129" t="s">
        <v>31</v>
      </c>
      <c r="C42" s="130" t="s">
        <v>32</v>
      </c>
    </row>
    <row r="43" spans="1:3" ht="21" customHeight="1" x14ac:dyDescent="0.4">
      <c r="A43" s="1163"/>
      <c r="B43" s="1164"/>
      <c r="C43" s="1165"/>
    </row>
    <row r="44" spans="1:3" ht="21" customHeight="1" x14ac:dyDescent="0.4">
      <c r="A44" s="1166"/>
      <c r="B44" s="1167"/>
      <c r="C44" s="1168"/>
    </row>
    <row r="45" spans="1:3" ht="21" customHeight="1" x14ac:dyDescent="0.4">
      <c r="A45" s="1166"/>
      <c r="B45" s="1167"/>
      <c r="C45" s="1168"/>
    </row>
    <row r="46" spans="1:3" ht="21" customHeight="1" x14ac:dyDescent="0.4">
      <c r="A46" s="1166"/>
      <c r="B46" s="1167"/>
      <c r="C46" s="1169"/>
    </row>
    <row r="47" spans="1:3" ht="21" customHeight="1" x14ac:dyDescent="0.4">
      <c r="A47" s="1166"/>
      <c r="B47" s="1167"/>
      <c r="C47" s="1169"/>
    </row>
    <row r="48" spans="1:3" ht="21" customHeight="1" x14ac:dyDescent="0.4">
      <c r="A48" s="1166"/>
      <c r="B48" s="1167"/>
      <c r="C48" s="1169"/>
    </row>
    <row r="49" spans="1:3" ht="21" customHeight="1" x14ac:dyDescent="0.4">
      <c r="A49" s="1170"/>
      <c r="B49" s="1171"/>
      <c r="C49" s="1172"/>
    </row>
    <row r="50" spans="1:3" ht="21" customHeight="1" x14ac:dyDescent="0.4">
      <c r="A50" s="132" t="s">
        <v>81</v>
      </c>
      <c r="B50" s="133">
        <f>SUM(B43:B49)</f>
        <v>0</v>
      </c>
      <c r="C50" s="134"/>
    </row>
    <row r="51" spans="1:3" ht="16.5" customHeight="1" x14ac:dyDescent="0.4"/>
    <row r="52" spans="1:3" s="127" customFormat="1" ht="33" customHeight="1" x14ac:dyDescent="0.15">
      <c r="A52" s="870" t="str">
        <f>'03月カード利用明細表'!A52</f>
        <v>〇〇カード５</v>
      </c>
      <c r="B52" s="869" t="str">
        <f>'03月カード利用明細表'!B52</f>
        <v>引落口座：〇〇銀行</v>
      </c>
      <c r="C52" s="867"/>
    </row>
    <row r="53" spans="1:3" s="127" customFormat="1" ht="18" customHeight="1" x14ac:dyDescent="0.15">
      <c r="A53" s="837" t="str">
        <f>'03月カード利用明細表'!A53</f>
        <v>前々月１６日～前月１５日までの使用分 　　今月10日支払</v>
      </c>
      <c r="B53" s="868"/>
      <c r="C53" s="868"/>
    </row>
    <row r="54" spans="1:3" s="131" customFormat="1" ht="21" customHeight="1" x14ac:dyDescent="0.4">
      <c r="A54" s="128" t="s">
        <v>30</v>
      </c>
      <c r="B54" s="129" t="s">
        <v>31</v>
      </c>
      <c r="C54" s="130" t="s">
        <v>32</v>
      </c>
    </row>
    <row r="55" spans="1:3" ht="21" customHeight="1" x14ac:dyDescent="0.4">
      <c r="A55" s="1163"/>
      <c r="B55" s="1164"/>
      <c r="C55" s="1165"/>
    </row>
    <row r="56" spans="1:3" ht="21" customHeight="1" x14ac:dyDescent="0.4">
      <c r="A56" s="1166"/>
      <c r="B56" s="1167"/>
      <c r="C56" s="1168"/>
    </row>
    <row r="57" spans="1:3" ht="21" customHeight="1" x14ac:dyDescent="0.4">
      <c r="A57" s="1166"/>
      <c r="B57" s="1167"/>
      <c r="C57" s="1168"/>
    </row>
    <row r="58" spans="1:3" ht="21" customHeight="1" x14ac:dyDescent="0.4">
      <c r="A58" s="1166"/>
      <c r="B58" s="1167"/>
      <c r="C58" s="1169"/>
    </row>
    <row r="59" spans="1:3" ht="21" customHeight="1" x14ac:dyDescent="0.4">
      <c r="A59" s="1166"/>
      <c r="B59" s="1167"/>
      <c r="C59" s="1169"/>
    </row>
    <row r="60" spans="1:3" ht="21" customHeight="1" x14ac:dyDescent="0.4">
      <c r="A60" s="1166"/>
      <c r="B60" s="1167"/>
      <c r="C60" s="1169"/>
    </row>
    <row r="61" spans="1:3" ht="21" customHeight="1" x14ac:dyDescent="0.4">
      <c r="A61" s="1170"/>
      <c r="B61" s="1171"/>
      <c r="C61" s="1172"/>
    </row>
    <row r="62" spans="1:3" ht="21" customHeight="1" x14ac:dyDescent="0.4">
      <c r="A62" s="132" t="s">
        <v>81</v>
      </c>
      <c r="B62" s="133">
        <f>SUM(B55:B61)</f>
        <v>0</v>
      </c>
      <c r="C62" s="134"/>
    </row>
    <row r="63" spans="1:3" ht="16.5" customHeight="1" x14ac:dyDescent="0.4"/>
    <row r="64" spans="1:3" s="127" customFormat="1" ht="33" customHeight="1" x14ac:dyDescent="0.15">
      <c r="A64" s="870" t="str">
        <f>'03月カード利用明細表'!A64</f>
        <v>〇〇カード６</v>
      </c>
      <c r="B64" s="869" t="str">
        <f>'03月カード利用明細表'!B64</f>
        <v>引落口座：〇〇銀行</v>
      </c>
      <c r="C64" s="867"/>
    </row>
    <row r="65" spans="1:3" s="127" customFormat="1" ht="18" customHeight="1" x14ac:dyDescent="0.15">
      <c r="A65" s="837" t="str">
        <f>'03月カード利用明細表'!A65</f>
        <v>前々月１６日～前月１５日までの使用分 　　今月10日支払</v>
      </c>
      <c r="B65" s="868"/>
      <c r="C65" s="868"/>
    </row>
    <row r="66" spans="1:3" s="131" customFormat="1" ht="21" customHeight="1" x14ac:dyDescent="0.4">
      <c r="A66" s="128" t="s">
        <v>30</v>
      </c>
      <c r="B66" s="129" t="s">
        <v>31</v>
      </c>
      <c r="C66" s="130" t="s">
        <v>32</v>
      </c>
    </row>
    <row r="67" spans="1:3" ht="21" customHeight="1" x14ac:dyDescent="0.4">
      <c r="A67" s="1163"/>
      <c r="B67" s="1164"/>
      <c r="C67" s="1165"/>
    </row>
    <row r="68" spans="1:3" ht="21" customHeight="1" x14ac:dyDescent="0.4">
      <c r="A68" s="1166"/>
      <c r="B68" s="1167"/>
      <c r="C68" s="1168"/>
    </row>
    <row r="69" spans="1:3" ht="21" customHeight="1" x14ac:dyDescent="0.4">
      <c r="A69" s="1166"/>
      <c r="B69" s="1167"/>
      <c r="C69" s="1168"/>
    </row>
    <row r="70" spans="1:3" ht="21" customHeight="1" x14ac:dyDescent="0.4">
      <c r="A70" s="1166"/>
      <c r="B70" s="1167"/>
      <c r="C70" s="1169"/>
    </row>
    <row r="71" spans="1:3" ht="21" customHeight="1" x14ac:dyDescent="0.4">
      <c r="A71" s="1166"/>
      <c r="B71" s="1167"/>
      <c r="C71" s="1169"/>
    </row>
    <row r="72" spans="1:3" ht="21" customHeight="1" x14ac:dyDescent="0.4">
      <c r="A72" s="1166"/>
      <c r="B72" s="1167"/>
      <c r="C72" s="1169"/>
    </row>
    <row r="73" spans="1:3" ht="21" customHeight="1" x14ac:dyDescent="0.4">
      <c r="A73" s="1170"/>
      <c r="B73" s="1171"/>
      <c r="C73" s="1172"/>
    </row>
    <row r="74" spans="1:3" ht="21" customHeight="1" x14ac:dyDescent="0.4">
      <c r="A74" s="132" t="s">
        <v>81</v>
      </c>
      <c r="B74" s="133">
        <f>SUM(B67:B73)</f>
        <v>0</v>
      </c>
      <c r="C74" s="134"/>
    </row>
    <row r="75" spans="1:3" ht="16.5" customHeight="1" x14ac:dyDescent="0.4"/>
    <row r="76" spans="1:3" s="127" customFormat="1" ht="33" customHeight="1" x14ac:dyDescent="0.15">
      <c r="A76" s="870" t="str">
        <f>'03月カード利用明細表'!A76</f>
        <v>〇〇カード７</v>
      </c>
      <c r="B76" s="869" t="str">
        <f>'03月カード利用明細表'!B76</f>
        <v>引落口座：〇〇銀行</v>
      </c>
      <c r="C76" s="867"/>
    </row>
    <row r="77" spans="1:3" s="127" customFormat="1" ht="18" customHeight="1" x14ac:dyDescent="0.15">
      <c r="A77" s="837" t="str">
        <f>'03月カード利用明細表'!A77</f>
        <v>前々月１６日～前月１５日までの使用分 　　今月10日支払</v>
      </c>
      <c r="B77" s="868"/>
      <c r="C77" s="868"/>
    </row>
    <row r="78" spans="1:3" s="131" customFormat="1" ht="21" customHeight="1" x14ac:dyDescent="0.4">
      <c r="A78" s="128" t="s">
        <v>30</v>
      </c>
      <c r="B78" s="129" t="s">
        <v>31</v>
      </c>
      <c r="C78" s="130" t="s">
        <v>32</v>
      </c>
    </row>
    <row r="79" spans="1:3" ht="21" customHeight="1" x14ac:dyDescent="0.4">
      <c r="A79" s="1163"/>
      <c r="B79" s="1164"/>
      <c r="C79" s="1165"/>
    </row>
    <row r="80" spans="1:3" ht="21" customHeight="1" x14ac:dyDescent="0.4">
      <c r="A80" s="1166"/>
      <c r="B80" s="1167"/>
      <c r="C80" s="1168"/>
    </row>
    <row r="81" spans="1:3" ht="21" customHeight="1" x14ac:dyDescent="0.4">
      <c r="A81" s="1166"/>
      <c r="B81" s="1167"/>
      <c r="C81" s="1168"/>
    </row>
    <row r="82" spans="1:3" ht="21" customHeight="1" x14ac:dyDescent="0.4">
      <c r="A82" s="1166"/>
      <c r="B82" s="1167"/>
      <c r="C82" s="1169"/>
    </row>
    <row r="83" spans="1:3" ht="21" customHeight="1" x14ac:dyDescent="0.4">
      <c r="A83" s="1166"/>
      <c r="B83" s="1167"/>
      <c r="C83" s="1169"/>
    </row>
    <row r="84" spans="1:3" ht="21" customHeight="1" x14ac:dyDescent="0.4">
      <c r="A84" s="1166"/>
      <c r="B84" s="1167"/>
      <c r="C84" s="1169"/>
    </row>
    <row r="85" spans="1:3" ht="21" customHeight="1" x14ac:dyDescent="0.4">
      <c r="A85" s="1170"/>
      <c r="B85" s="1171"/>
      <c r="C85" s="1172"/>
    </row>
    <row r="86" spans="1:3" ht="21" customHeight="1" x14ac:dyDescent="0.4">
      <c r="A86" s="132" t="s">
        <v>81</v>
      </c>
      <c r="B86" s="133">
        <f>SUM(B79:B85)</f>
        <v>0</v>
      </c>
      <c r="C86" s="134"/>
    </row>
    <row r="87" spans="1:3" ht="16.5" customHeight="1" x14ac:dyDescent="0.4"/>
    <row r="88" spans="1:3" s="127" customFormat="1" ht="33" customHeight="1" x14ac:dyDescent="0.15">
      <c r="A88" s="870" t="str">
        <f>'03月カード利用明細表'!A88</f>
        <v>〇〇カード８</v>
      </c>
      <c r="B88" s="869" t="str">
        <f>'03月カード利用明細表'!B88</f>
        <v>引落口座：〇〇銀行</v>
      </c>
      <c r="C88" s="867"/>
    </row>
    <row r="89" spans="1:3" s="127" customFormat="1" ht="18" customHeight="1" x14ac:dyDescent="0.15">
      <c r="A89" s="837" t="str">
        <f>'03月カード利用明細表'!A89</f>
        <v>前々月１６日～前月１５日までの使用分 　　今月10日支払</v>
      </c>
      <c r="B89" s="868"/>
      <c r="C89" s="868"/>
    </row>
    <row r="90" spans="1:3" s="131" customFormat="1" ht="21" customHeight="1" x14ac:dyDescent="0.4">
      <c r="A90" s="128" t="s">
        <v>30</v>
      </c>
      <c r="B90" s="129" t="s">
        <v>31</v>
      </c>
      <c r="C90" s="130" t="s">
        <v>32</v>
      </c>
    </row>
    <row r="91" spans="1:3" ht="21" customHeight="1" x14ac:dyDescent="0.4">
      <c r="A91" s="1163"/>
      <c r="B91" s="1164"/>
      <c r="C91" s="1165"/>
    </row>
    <row r="92" spans="1:3" ht="21" customHeight="1" x14ac:dyDescent="0.4">
      <c r="A92" s="1166"/>
      <c r="B92" s="1167"/>
      <c r="C92" s="1168"/>
    </row>
    <row r="93" spans="1:3" ht="21" customHeight="1" x14ac:dyDescent="0.4">
      <c r="A93" s="1166"/>
      <c r="B93" s="1167"/>
      <c r="C93" s="1168"/>
    </row>
    <row r="94" spans="1:3" ht="21" customHeight="1" x14ac:dyDescent="0.4">
      <c r="A94" s="1166"/>
      <c r="B94" s="1167"/>
      <c r="C94" s="1169"/>
    </row>
    <row r="95" spans="1:3" ht="21" customHeight="1" x14ac:dyDescent="0.4">
      <c r="A95" s="1166"/>
      <c r="B95" s="1167"/>
      <c r="C95" s="1169"/>
    </row>
    <row r="96" spans="1:3" ht="21" customHeight="1" x14ac:dyDescent="0.4">
      <c r="A96" s="1166"/>
      <c r="B96" s="1167"/>
      <c r="C96" s="1169"/>
    </row>
    <row r="97" spans="1:3" ht="21" customHeight="1" x14ac:dyDescent="0.4">
      <c r="A97" s="1170"/>
      <c r="B97" s="1171"/>
      <c r="C97" s="1172"/>
    </row>
    <row r="98" spans="1:3" ht="21" customHeight="1" x14ac:dyDescent="0.4">
      <c r="A98" s="132" t="s">
        <v>81</v>
      </c>
      <c r="B98" s="133">
        <f>SUM(B91:B97)</f>
        <v>0</v>
      </c>
      <c r="C98" s="134"/>
    </row>
    <row r="99" spans="1:3" ht="16.5" customHeight="1" x14ac:dyDescent="0.4"/>
    <row r="100" spans="1:3" s="127" customFormat="1" ht="33" customHeight="1" x14ac:dyDescent="0.15">
      <c r="A100" s="870" t="str">
        <f>'03月カード利用明細表'!A100</f>
        <v>〇〇カード９</v>
      </c>
      <c r="B100" s="869" t="str">
        <f>'03月カード利用明細表'!B100</f>
        <v>引落口座：〇〇銀行</v>
      </c>
      <c r="C100" s="867"/>
    </row>
    <row r="101" spans="1:3" s="127" customFormat="1" ht="18" customHeight="1" x14ac:dyDescent="0.15">
      <c r="A101" s="837" t="str">
        <f>'03月カード利用明細表'!A101</f>
        <v>前々月１６日～前月１５日までの使用分 　　今月10日支払</v>
      </c>
      <c r="B101" s="868"/>
      <c r="C101" s="868"/>
    </row>
    <row r="102" spans="1:3" s="131" customFormat="1" ht="21" customHeight="1" x14ac:dyDescent="0.4">
      <c r="A102" s="128" t="s">
        <v>30</v>
      </c>
      <c r="B102" s="129" t="s">
        <v>31</v>
      </c>
      <c r="C102" s="130" t="s">
        <v>32</v>
      </c>
    </row>
    <row r="103" spans="1:3" ht="21" customHeight="1" x14ac:dyDescent="0.4">
      <c r="A103" s="1163"/>
      <c r="B103" s="1164"/>
      <c r="C103" s="1165"/>
    </row>
    <row r="104" spans="1:3" ht="21" customHeight="1" x14ac:dyDescent="0.4">
      <c r="A104" s="1166"/>
      <c r="B104" s="1167"/>
      <c r="C104" s="1168"/>
    </row>
    <row r="105" spans="1:3" ht="21" customHeight="1" x14ac:dyDescent="0.4">
      <c r="A105" s="1166"/>
      <c r="B105" s="1167"/>
      <c r="C105" s="1168"/>
    </row>
    <row r="106" spans="1:3" ht="21" customHeight="1" x14ac:dyDescent="0.4">
      <c r="A106" s="1166"/>
      <c r="B106" s="1167"/>
      <c r="C106" s="1169"/>
    </row>
    <row r="107" spans="1:3" ht="21" customHeight="1" x14ac:dyDescent="0.4">
      <c r="A107" s="1166"/>
      <c r="B107" s="1167"/>
      <c r="C107" s="1169"/>
    </row>
    <row r="108" spans="1:3" ht="21" customHeight="1" x14ac:dyDescent="0.4">
      <c r="A108" s="1166"/>
      <c r="B108" s="1167"/>
      <c r="C108" s="1169"/>
    </row>
    <row r="109" spans="1:3" ht="21" customHeight="1" x14ac:dyDescent="0.4">
      <c r="A109" s="1170"/>
      <c r="B109" s="1171"/>
      <c r="C109" s="1172"/>
    </row>
    <row r="110" spans="1:3" ht="21" customHeight="1" x14ac:dyDescent="0.4">
      <c r="A110" s="132" t="s">
        <v>81</v>
      </c>
      <c r="B110" s="133">
        <f>SUM(B103:B109)</f>
        <v>0</v>
      </c>
      <c r="C110" s="134"/>
    </row>
    <row r="111" spans="1:3" ht="16.5" customHeight="1" x14ac:dyDescent="0.4"/>
    <row r="112" spans="1:3" s="127" customFormat="1" ht="33" customHeight="1" x14ac:dyDescent="0.15">
      <c r="A112" s="870" t="str">
        <f>'03月カード利用明細表'!A112</f>
        <v>〇〇カード１０</v>
      </c>
      <c r="B112" s="869" t="str">
        <f>'03月カード利用明細表'!B112</f>
        <v>引落口座：〇〇銀行</v>
      </c>
      <c r="C112" s="867"/>
    </row>
    <row r="113" spans="1:3" s="127" customFormat="1" ht="18" customHeight="1" x14ac:dyDescent="0.15">
      <c r="A113" s="837" t="str">
        <f>'03月カード利用明細表'!A113</f>
        <v>前々月１６日～前月１５日までの使用分 　　今月10日支払</v>
      </c>
      <c r="B113" s="868"/>
      <c r="C113" s="868"/>
    </row>
    <row r="114" spans="1:3" s="131" customFormat="1" ht="21" customHeight="1" x14ac:dyDescent="0.4">
      <c r="A114" s="128" t="s">
        <v>30</v>
      </c>
      <c r="B114" s="129" t="s">
        <v>31</v>
      </c>
      <c r="C114" s="130" t="s">
        <v>32</v>
      </c>
    </row>
    <row r="115" spans="1:3" ht="21" customHeight="1" x14ac:dyDescent="0.4">
      <c r="A115" s="1163"/>
      <c r="B115" s="1164"/>
      <c r="C115" s="1165"/>
    </row>
    <row r="116" spans="1:3" ht="21" customHeight="1" x14ac:dyDescent="0.4">
      <c r="A116" s="1166"/>
      <c r="B116" s="1167"/>
      <c r="C116" s="1168"/>
    </row>
    <row r="117" spans="1:3" ht="21" customHeight="1" x14ac:dyDescent="0.4">
      <c r="A117" s="1166"/>
      <c r="B117" s="1167"/>
      <c r="C117" s="1168"/>
    </row>
    <row r="118" spans="1:3" ht="21" customHeight="1" x14ac:dyDescent="0.4">
      <c r="A118" s="1166"/>
      <c r="B118" s="1167"/>
      <c r="C118" s="1169"/>
    </row>
    <row r="119" spans="1:3" ht="21" customHeight="1" x14ac:dyDescent="0.4">
      <c r="A119" s="1166"/>
      <c r="B119" s="1167"/>
      <c r="C119" s="1169"/>
    </row>
    <row r="120" spans="1:3" ht="21" customHeight="1" x14ac:dyDescent="0.4">
      <c r="A120" s="1166"/>
      <c r="B120" s="1167"/>
      <c r="C120" s="1169"/>
    </row>
    <row r="121" spans="1:3" ht="21" customHeight="1" x14ac:dyDescent="0.4">
      <c r="A121" s="1170"/>
      <c r="B121" s="1171"/>
      <c r="C121" s="1172"/>
    </row>
    <row r="122" spans="1:3" ht="21" customHeight="1" x14ac:dyDescent="0.4">
      <c r="A122" s="132" t="s">
        <v>81</v>
      </c>
      <c r="B122" s="133">
        <f>SUM(B115:B121)</f>
        <v>0</v>
      </c>
      <c r="C122" s="134"/>
    </row>
    <row r="123" spans="1:3" ht="16.5" customHeight="1" x14ac:dyDescent="0.4"/>
    <row r="124" spans="1:3" ht="16.5" customHeight="1" x14ac:dyDescent="0.4"/>
    <row r="125" spans="1:3" ht="27" customHeight="1" x14ac:dyDescent="0.4">
      <c r="A125" s="137" t="s">
        <v>82</v>
      </c>
      <c r="B125" s="138">
        <f>B14+B26+B38+B50+B62+B74+B86+B98+B110+B122</f>
        <v>0</v>
      </c>
    </row>
  </sheetData>
  <sheetProtection sheet="1" objects="1" scenarios="1"/>
  <mergeCells count="3">
    <mergeCell ref="A1:C1"/>
    <mergeCell ref="A2:C2"/>
    <mergeCell ref="B3:C3"/>
  </mergeCells>
  <phoneticPr fontId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rgb="FF92D050"/>
  </sheetPr>
  <dimension ref="A1:Y38"/>
  <sheetViews>
    <sheetView workbookViewId="0">
      <pane xSplit="2" ySplit="4" topLeftCell="C24" activePane="bottomRight" state="frozen"/>
      <selection activeCell="C18" sqref="C18"/>
      <selection pane="topRight" activeCell="C18" sqref="C18"/>
      <selection pane="bottomLeft" activeCell="C18" sqref="C18"/>
      <selection pane="bottomRight" sqref="A1:G1"/>
    </sheetView>
  </sheetViews>
  <sheetFormatPr defaultRowHeight="18.75" x14ac:dyDescent="0.4"/>
  <cols>
    <col min="1" max="1" width="6.625" style="163" customWidth="1"/>
    <col min="2" max="2" width="6" style="163" bestFit="1" customWidth="1"/>
    <col min="3" max="3" width="58.125" style="11" customWidth="1"/>
    <col min="4" max="4" width="12.125" style="17" customWidth="1"/>
    <col min="5" max="5" width="58.125" style="10" customWidth="1"/>
    <col min="6" max="6" width="12.125" style="11" bestFit="1" customWidth="1"/>
    <col min="7" max="7" width="16.125" style="11" customWidth="1"/>
    <col min="8" max="8" width="13.75" style="14" customWidth="1"/>
    <col min="9" max="9" width="14.25" style="15" bestFit="1" customWidth="1"/>
    <col min="10" max="10" width="10.875" style="16" bestFit="1" customWidth="1"/>
    <col min="11" max="11" width="9" style="11"/>
    <col min="12" max="12" width="10.25" style="17" bestFit="1" customWidth="1"/>
    <col min="13" max="13" width="14.5" style="18" customWidth="1"/>
    <col min="14" max="14" width="10.625" style="19" bestFit="1" customWidth="1"/>
    <col min="15" max="15" width="9.125" style="20" bestFit="1" customWidth="1"/>
    <col min="16" max="16" width="9" style="21"/>
    <col min="17" max="17" width="16.5" style="18" customWidth="1"/>
    <col min="18" max="18" width="11.375" style="20" bestFit="1" customWidth="1"/>
    <col min="19" max="19" width="12.125" style="22" customWidth="1"/>
    <col min="20" max="20" width="12.625" style="23" customWidth="1"/>
    <col min="21" max="21" width="10.5" style="24" bestFit="1" customWidth="1"/>
    <col min="22" max="22" width="9.125" style="25" bestFit="1" customWidth="1"/>
    <col min="23" max="23" width="5.125" style="123" customWidth="1"/>
    <col min="24" max="24" width="10" style="17" customWidth="1"/>
    <col min="25" max="25" width="12.25" style="17" customWidth="1"/>
    <col min="26" max="26" width="12.25" style="11" customWidth="1"/>
    <col min="27" max="16384" width="9" style="11"/>
  </cols>
  <sheetData>
    <row r="1" spans="1:23" ht="63" customHeight="1" x14ac:dyDescent="0.4">
      <c r="A1" s="1235" t="s">
        <v>192</v>
      </c>
      <c r="B1" s="1235"/>
      <c r="C1" s="1235"/>
      <c r="D1" s="1235"/>
      <c r="E1" s="1235"/>
      <c r="F1" s="1235"/>
      <c r="G1" s="1235"/>
      <c r="W1" s="31"/>
    </row>
    <row r="2" spans="1:23" ht="19.5" thickBot="1" x14ac:dyDescent="0.45">
      <c r="A2" s="9" t="s">
        <v>83</v>
      </c>
      <c r="B2" s="10"/>
      <c r="D2" s="11"/>
      <c r="E2" s="12" t="s">
        <v>6</v>
      </c>
      <c r="F2" s="13" t="s">
        <v>7</v>
      </c>
      <c r="G2" s="139">
        <f ca="1">NOW()</f>
        <v>44276.014670717595</v>
      </c>
      <c r="W2" s="17"/>
    </row>
    <row r="3" spans="1:23" ht="26.25" customHeight="1" thickBot="1" x14ac:dyDescent="0.45">
      <c r="A3" s="1236" t="s">
        <v>35</v>
      </c>
      <c r="B3" s="1238" t="s">
        <v>36</v>
      </c>
      <c r="C3" s="140" t="s">
        <v>189</v>
      </c>
      <c r="D3" s="141" t="s">
        <v>190</v>
      </c>
      <c r="E3" s="1240" t="s">
        <v>191</v>
      </c>
      <c r="F3" s="1242" t="s">
        <v>173</v>
      </c>
      <c r="G3" s="1244" t="s">
        <v>38</v>
      </c>
      <c r="H3" s="49"/>
      <c r="I3" s="50"/>
      <c r="J3" s="51"/>
      <c r="L3" s="52"/>
      <c r="M3" s="49"/>
      <c r="N3" s="53"/>
      <c r="O3" s="54"/>
      <c r="P3" s="55"/>
      <c r="W3" s="17"/>
    </row>
    <row r="4" spans="1:23" ht="19.5" thickBot="1" x14ac:dyDescent="0.45">
      <c r="A4" s="1237"/>
      <c r="B4" s="1239"/>
      <c r="C4" s="142" t="s">
        <v>39</v>
      </c>
      <c r="D4" s="184">
        <f>'03月現金入出金表'!G37</f>
        <v>0</v>
      </c>
      <c r="E4" s="1241"/>
      <c r="F4" s="1243"/>
      <c r="G4" s="1245"/>
      <c r="H4" s="49"/>
      <c r="I4" s="50"/>
      <c r="J4" s="51"/>
      <c r="L4" s="52"/>
      <c r="M4" s="49"/>
      <c r="N4" s="53"/>
      <c r="O4" s="54"/>
      <c r="P4" s="55"/>
      <c r="W4" s="17"/>
    </row>
    <row r="5" spans="1:23" x14ac:dyDescent="0.4">
      <c r="A5" s="143">
        <v>44287</v>
      </c>
      <c r="B5" s="975" t="s">
        <v>84</v>
      </c>
      <c r="C5" s="1173"/>
      <c r="D5" s="1174"/>
      <c r="E5" s="1173"/>
      <c r="F5" s="1174"/>
      <c r="G5" s="145">
        <f>D5-F5</f>
        <v>0</v>
      </c>
      <c r="H5" s="49"/>
      <c r="I5" s="59"/>
      <c r="J5" s="51"/>
      <c r="L5" s="52"/>
      <c r="M5" s="49"/>
      <c r="N5" s="53"/>
      <c r="O5" s="54"/>
      <c r="P5" s="55"/>
      <c r="W5" s="17"/>
    </row>
    <row r="6" spans="1:23" x14ac:dyDescent="0.4">
      <c r="A6" s="143">
        <v>44288</v>
      </c>
      <c r="B6" s="975" t="s">
        <v>63</v>
      </c>
      <c r="C6" s="1175"/>
      <c r="D6" s="1176"/>
      <c r="E6" s="1175"/>
      <c r="F6" s="1176"/>
      <c r="G6" s="145">
        <f>D6-F6</f>
        <v>0</v>
      </c>
      <c r="H6" s="49"/>
      <c r="I6" s="50"/>
      <c r="J6" s="51"/>
      <c r="L6" s="52"/>
      <c r="M6" s="49"/>
      <c r="N6" s="53"/>
      <c r="O6" s="54"/>
      <c r="P6" s="55"/>
      <c r="W6" s="17"/>
    </row>
    <row r="7" spans="1:23" x14ac:dyDescent="0.4">
      <c r="A7" s="185">
        <v>44289</v>
      </c>
      <c r="B7" s="976" t="s">
        <v>45</v>
      </c>
      <c r="C7" s="1175"/>
      <c r="D7" s="1176"/>
      <c r="E7" s="1175"/>
      <c r="F7" s="1176"/>
      <c r="G7" s="145">
        <f t="shared" ref="G7:G34" si="0">D7-F7</f>
        <v>0</v>
      </c>
      <c r="H7" s="49"/>
      <c r="I7" s="50"/>
      <c r="J7" s="51"/>
      <c r="L7" s="52"/>
      <c r="M7" s="49"/>
      <c r="N7" s="53"/>
      <c r="O7" s="54"/>
      <c r="P7" s="55"/>
      <c r="W7" s="17"/>
    </row>
    <row r="8" spans="1:23" x14ac:dyDescent="0.4">
      <c r="A8" s="186">
        <v>44290</v>
      </c>
      <c r="B8" s="977" t="s">
        <v>46</v>
      </c>
      <c r="C8" s="1175"/>
      <c r="D8" s="1176"/>
      <c r="E8" s="1175"/>
      <c r="F8" s="1176"/>
      <c r="G8" s="145">
        <f t="shared" si="0"/>
        <v>0</v>
      </c>
      <c r="H8" s="49"/>
      <c r="I8" s="50"/>
      <c r="J8" s="51"/>
      <c r="L8" s="52"/>
      <c r="M8" s="49"/>
      <c r="N8" s="53"/>
      <c r="O8" s="54"/>
      <c r="P8" s="55"/>
      <c r="W8" s="17"/>
    </row>
    <row r="9" spans="1:23" x14ac:dyDescent="0.4">
      <c r="A9" s="143">
        <v>44291</v>
      </c>
      <c r="B9" s="975" t="s">
        <v>47</v>
      </c>
      <c r="C9" s="1175"/>
      <c r="D9" s="1176"/>
      <c r="E9" s="1175"/>
      <c r="F9" s="1176"/>
      <c r="G9" s="145">
        <f t="shared" si="0"/>
        <v>0</v>
      </c>
      <c r="H9" s="49"/>
      <c r="I9" s="50"/>
      <c r="J9" s="51"/>
      <c r="L9" s="52"/>
      <c r="M9" s="49"/>
      <c r="N9" s="53"/>
      <c r="O9" s="54"/>
      <c r="P9" s="55"/>
      <c r="W9" s="17"/>
    </row>
    <row r="10" spans="1:23" x14ac:dyDescent="0.4">
      <c r="A10" s="143">
        <v>44292</v>
      </c>
      <c r="B10" s="975" t="s">
        <v>41</v>
      </c>
      <c r="C10" s="1175"/>
      <c r="D10" s="1176"/>
      <c r="E10" s="1175"/>
      <c r="F10" s="1176"/>
      <c r="G10" s="145">
        <f t="shared" si="0"/>
        <v>0</v>
      </c>
      <c r="H10" s="49"/>
      <c r="I10" s="50"/>
      <c r="J10" s="51"/>
      <c r="L10" s="52"/>
      <c r="M10" s="49"/>
      <c r="N10" s="53"/>
      <c r="O10" s="54"/>
      <c r="P10" s="55"/>
      <c r="W10" s="17"/>
    </row>
    <row r="11" spans="1:23" x14ac:dyDescent="0.4">
      <c r="A11" s="143">
        <v>44293</v>
      </c>
      <c r="B11" s="975" t="s">
        <v>42</v>
      </c>
      <c r="C11" s="1175"/>
      <c r="D11" s="1176"/>
      <c r="E11" s="1175"/>
      <c r="F11" s="1176"/>
      <c r="G11" s="145">
        <f t="shared" si="0"/>
        <v>0</v>
      </c>
      <c r="H11" s="49"/>
      <c r="I11" s="50"/>
      <c r="J11" s="51"/>
      <c r="L11" s="52"/>
      <c r="M11" s="49"/>
      <c r="N11" s="53"/>
      <c r="O11" s="54"/>
      <c r="P11" s="55"/>
      <c r="W11" s="17"/>
    </row>
    <row r="12" spans="1:23" x14ac:dyDescent="0.4">
      <c r="A12" s="143">
        <v>44294</v>
      </c>
      <c r="B12" s="975" t="s">
        <v>43</v>
      </c>
      <c r="C12" s="1175"/>
      <c r="D12" s="1176"/>
      <c r="E12" s="1175"/>
      <c r="F12" s="1176"/>
      <c r="G12" s="145">
        <f t="shared" si="0"/>
        <v>0</v>
      </c>
      <c r="H12" s="49"/>
      <c r="I12" s="50"/>
      <c r="J12" s="51"/>
      <c r="L12" s="52"/>
      <c r="M12" s="49"/>
      <c r="N12" s="53"/>
      <c r="O12" s="54"/>
      <c r="P12" s="55"/>
      <c r="W12" s="17"/>
    </row>
    <row r="13" spans="1:23" x14ac:dyDescent="0.4">
      <c r="A13" s="143">
        <v>44295</v>
      </c>
      <c r="B13" s="975" t="s">
        <v>44</v>
      </c>
      <c r="C13" s="1175"/>
      <c r="D13" s="1176"/>
      <c r="E13" s="1175"/>
      <c r="F13" s="1176"/>
      <c r="G13" s="145">
        <f t="shared" si="0"/>
        <v>0</v>
      </c>
      <c r="H13" s="49"/>
      <c r="I13" s="50"/>
      <c r="J13" s="51"/>
      <c r="L13" s="52"/>
      <c r="M13" s="49"/>
      <c r="N13" s="53"/>
      <c r="O13" s="54"/>
      <c r="P13" s="55"/>
      <c r="W13" s="17"/>
    </row>
    <row r="14" spans="1:23" x14ac:dyDescent="0.4">
      <c r="A14" s="185">
        <v>44296</v>
      </c>
      <c r="B14" s="976" t="s">
        <v>45</v>
      </c>
      <c r="C14" s="1175"/>
      <c r="D14" s="1176"/>
      <c r="E14" s="1175"/>
      <c r="F14" s="1176"/>
      <c r="G14" s="145">
        <f t="shared" si="0"/>
        <v>0</v>
      </c>
      <c r="H14" s="49"/>
      <c r="I14" s="50"/>
      <c r="J14" s="51"/>
      <c r="L14" s="52"/>
      <c r="M14" s="49"/>
      <c r="N14" s="53"/>
      <c r="O14" s="54"/>
      <c r="P14" s="55"/>
      <c r="W14" s="17"/>
    </row>
    <row r="15" spans="1:23" x14ac:dyDescent="0.4">
      <c r="A15" s="186">
        <v>44297</v>
      </c>
      <c r="B15" s="977" t="s">
        <v>46</v>
      </c>
      <c r="C15" s="1175"/>
      <c r="D15" s="1176"/>
      <c r="E15" s="1175"/>
      <c r="F15" s="1176"/>
      <c r="G15" s="145">
        <f t="shared" si="0"/>
        <v>0</v>
      </c>
      <c r="H15" s="49"/>
      <c r="I15" s="50"/>
      <c r="J15" s="51"/>
      <c r="L15" s="52"/>
      <c r="M15" s="49"/>
      <c r="N15" s="53"/>
      <c r="O15" s="54"/>
      <c r="P15" s="55"/>
      <c r="W15" s="17"/>
    </row>
    <row r="16" spans="1:23" x14ac:dyDescent="0.4">
      <c r="A16" s="143">
        <v>44298</v>
      </c>
      <c r="B16" s="975" t="s">
        <v>47</v>
      </c>
      <c r="C16" s="1175"/>
      <c r="D16" s="1176"/>
      <c r="E16" s="1175"/>
      <c r="F16" s="1176"/>
      <c r="G16" s="145">
        <f t="shared" si="0"/>
        <v>0</v>
      </c>
      <c r="H16" s="49"/>
      <c r="I16" s="50"/>
      <c r="J16" s="51"/>
      <c r="L16" s="52"/>
      <c r="M16" s="49"/>
      <c r="N16" s="53"/>
      <c r="O16" s="54"/>
      <c r="P16" s="55"/>
      <c r="W16" s="17"/>
    </row>
    <row r="17" spans="1:23" x14ac:dyDescent="0.4">
      <c r="A17" s="143">
        <v>44299</v>
      </c>
      <c r="B17" s="975" t="s">
        <v>41</v>
      </c>
      <c r="C17" s="1175"/>
      <c r="D17" s="1176"/>
      <c r="E17" s="1175"/>
      <c r="F17" s="1176"/>
      <c r="G17" s="145">
        <f t="shared" si="0"/>
        <v>0</v>
      </c>
      <c r="H17" s="49"/>
      <c r="I17" s="50"/>
      <c r="J17" s="51"/>
      <c r="L17" s="52"/>
      <c r="M17" s="49"/>
      <c r="N17" s="53"/>
      <c r="O17" s="54"/>
      <c r="P17" s="55"/>
      <c r="W17" s="17"/>
    </row>
    <row r="18" spans="1:23" x14ac:dyDescent="0.4">
      <c r="A18" s="143">
        <v>44300</v>
      </c>
      <c r="B18" s="975" t="s">
        <v>42</v>
      </c>
      <c r="C18" s="1175"/>
      <c r="D18" s="1176"/>
      <c r="E18" s="1175"/>
      <c r="F18" s="1176"/>
      <c r="G18" s="145">
        <f t="shared" si="0"/>
        <v>0</v>
      </c>
      <c r="H18" s="49"/>
      <c r="I18" s="50"/>
      <c r="J18" s="51"/>
      <c r="L18" s="52"/>
      <c r="M18" s="49"/>
      <c r="N18" s="53"/>
      <c r="O18" s="54"/>
      <c r="P18" s="55"/>
      <c r="W18" s="17"/>
    </row>
    <row r="19" spans="1:23" x14ac:dyDescent="0.4">
      <c r="A19" s="143">
        <v>44301</v>
      </c>
      <c r="B19" s="975" t="s">
        <v>43</v>
      </c>
      <c r="C19" s="1175"/>
      <c r="D19" s="1176"/>
      <c r="E19" s="1175"/>
      <c r="F19" s="1176"/>
      <c r="G19" s="145">
        <f t="shared" si="0"/>
        <v>0</v>
      </c>
      <c r="H19" s="49"/>
      <c r="I19" s="50"/>
      <c r="J19" s="51"/>
      <c r="L19" s="52"/>
      <c r="M19" s="49"/>
      <c r="N19" s="53"/>
      <c r="O19" s="54"/>
      <c r="P19" s="55"/>
      <c r="W19" s="17"/>
    </row>
    <row r="20" spans="1:23" x14ac:dyDescent="0.4">
      <c r="A20" s="143">
        <v>44302</v>
      </c>
      <c r="B20" s="975" t="s">
        <v>44</v>
      </c>
      <c r="C20" s="1175"/>
      <c r="D20" s="1176"/>
      <c r="E20" s="1175"/>
      <c r="F20" s="1176"/>
      <c r="G20" s="145">
        <f t="shared" si="0"/>
        <v>0</v>
      </c>
      <c r="H20" s="49"/>
      <c r="I20" s="50"/>
      <c r="J20" s="51"/>
      <c r="L20" s="52"/>
      <c r="M20" s="49"/>
      <c r="N20" s="53"/>
      <c r="O20" s="54"/>
      <c r="P20" s="55"/>
      <c r="W20" s="17"/>
    </row>
    <row r="21" spans="1:23" x14ac:dyDescent="0.4">
      <c r="A21" s="185">
        <v>44303</v>
      </c>
      <c r="B21" s="976" t="s">
        <v>45</v>
      </c>
      <c r="C21" s="1175"/>
      <c r="D21" s="1176"/>
      <c r="E21" s="1175"/>
      <c r="F21" s="1176"/>
      <c r="G21" s="145">
        <f t="shared" si="0"/>
        <v>0</v>
      </c>
      <c r="H21" s="49"/>
      <c r="I21" s="50"/>
      <c r="J21" s="51"/>
      <c r="L21" s="52"/>
      <c r="M21" s="49"/>
      <c r="N21" s="53"/>
      <c r="O21" s="54"/>
      <c r="P21" s="55"/>
      <c r="W21" s="17"/>
    </row>
    <row r="22" spans="1:23" x14ac:dyDescent="0.4">
      <c r="A22" s="186">
        <v>44304</v>
      </c>
      <c r="B22" s="977" t="s">
        <v>46</v>
      </c>
      <c r="C22" s="1175"/>
      <c r="D22" s="1176"/>
      <c r="E22" s="1175"/>
      <c r="F22" s="1176"/>
      <c r="G22" s="145">
        <f t="shared" si="0"/>
        <v>0</v>
      </c>
      <c r="H22" s="49"/>
      <c r="I22" s="50"/>
      <c r="J22" s="51"/>
      <c r="L22" s="52"/>
      <c r="M22" s="49"/>
      <c r="N22" s="53"/>
      <c r="O22" s="54"/>
      <c r="P22" s="55"/>
      <c r="W22" s="17"/>
    </row>
    <row r="23" spans="1:23" x14ac:dyDescent="0.4">
      <c r="A23" s="143">
        <v>44305</v>
      </c>
      <c r="B23" s="975" t="s">
        <v>47</v>
      </c>
      <c r="C23" s="1175"/>
      <c r="D23" s="1176"/>
      <c r="E23" s="1175"/>
      <c r="F23" s="1176"/>
      <c r="G23" s="145">
        <f t="shared" si="0"/>
        <v>0</v>
      </c>
      <c r="H23" s="49"/>
      <c r="I23" s="50"/>
      <c r="J23" s="51"/>
      <c r="L23" s="52"/>
      <c r="M23" s="49"/>
      <c r="N23" s="53"/>
      <c r="O23" s="54"/>
      <c r="P23" s="55"/>
      <c r="W23" s="17"/>
    </row>
    <row r="24" spans="1:23" x14ac:dyDescent="0.4">
      <c r="A24" s="143">
        <v>44306</v>
      </c>
      <c r="B24" s="975" t="s">
        <v>41</v>
      </c>
      <c r="C24" s="1175"/>
      <c r="D24" s="1176"/>
      <c r="E24" s="1175"/>
      <c r="F24" s="1176"/>
      <c r="G24" s="145">
        <f t="shared" si="0"/>
        <v>0</v>
      </c>
      <c r="H24" s="49"/>
      <c r="I24" s="50"/>
      <c r="J24" s="51"/>
      <c r="L24" s="52"/>
      <c r="M24" s="49"/>
      <c r="N24" s="53"/>
      <c r="O24" s="54"/>
      <c r="P24" s="55"/>
      <c r="W24" s="17"/>
    </row>
    <row r="25" spans="1:23" x14ac:dyDescent="0.4">
      <c r="A25" s="143">
        <v>44307</v>
      </c>
      <c r="B25" s="975" t="s">
        <v>42</v>
      </c>
      <c r="C25" s="1175"/>
      <c r="D25" s="1176"/>
      <c r="E25" s="1175"/>
      <c r="F25" s="1176"/>
      <c r="G25" s="145">
        <f t="shared" si="0"/>
        <v>0</v>
      </c>
      <c r="H25" s="49"/>
      <c r="I25" s="50"/>
      <c r="J25" s="51"/>
      <c r="L25" s="52"/>
      <c r="M25" s="49"/>
      <c r="N25" s="53"/>
      <c r="O25" s="54"/>
      <c r="P25" s="55"/>
      <c r="W25" s="17"/>
    </row>
    <row r="26" spans="1:23" x14ac:dyDescent="0.4">
      <c r="A26" s="143">
        <v>44308</v>
      </c>
      <c r="B26" s="975" t="s">
        <v>43</v>
      </c>
      <c r="C26" s="1175"/>
      <c r="D26" s="1176"/>
      <c r="E26" s="1175"/>
      <c r="F26" s="1176"/>
      <c r="G26" s="145">
        <f t="shared" si="0"/>
        <v>0</v>
      </c>
      <c r="H26" s="49"/>
      <c r="I26" s="50"/>
      <c r="J26" s="51"/>
      <c r="L26" s="52"/>
      <c r="M26" s="49"/>
      <c r="N26" s="53"/>
      <c r="O26" s="54"/>
      <c r="P26" s="55"/>
      <c r="W26" s="17"/>
    </row>
    <row r="27" spans="1:23" x14ac:dyDescent="0.4">
      <c r="A27" s="143">
        <v>44309</v>
      </c>
      <c r="B27" s="975" t="s">
        <v>44</v>
      </c>
      <c r="C27" s="1175"/>
      <c r="D27" s="1176"/>
      <c r="E27" s="1175"/>
      <c r="F27" s="1176"/>
      <c r="G27" s="145">
        <f t="shared" si="0"/>
        <v>0</v>
      </c>
      <c r="H27" s="49"/>
      <c r="I27" s="50"/>
      <c r="J27" s="51"/>
      <c r="L27" s="52"/>
      <c r="M27" s="49"/>
      <c r="N27" s="53"/>
      <c r="O27" s="54"/>
      <c r="P27" s="55"/>
      <c r="W27" s="17"/>
    </row>
    <row r="28" spans="1:23" x14ac:dyDescent="0.4">
      <c r="A28" s="185">
        <v>44310</v>
      </c>
      <c r="B28" s="976" t="s">
        <v>45</v>
      </c>
      <c r="C28" s="1175"/>
      <c r="D28" s="1176"/>
      <c r="E28" s="1175"/>
      <c r="F28" s="1176"/>
      <c r="G28" s="145">
        <f t="shared" si="0"/>
        <v>0</v>
      </c>
      <c r="H28" s="49"/>
      <c r="I28" s="50"/>
      <c r="J28" s="51"/>
      <c r="L28" s="52"/>
      <c r="M28" s="49"/>
      <c r="N28" s="53"/>
      <c r="O28" s="54"/>
      <c r="P28" s="55"/>
      <c r="W28" s="17"/>
    </row>
    <row r="29" spans="1:23" x14ac:dyDescent="0.4">
      <c r="A29" s="186">
        <v>44311</v>
      </c>
      <c r="B29" s="977" t="s">
        <v>46</v>
      </c>
      <c r="C29" s="1175"/>
      <c r="D29" s="1176"/>
      <c r="E29" s="1175"/>
      <c r="F29" s="1176"/>
      <c r="G29" s="145">
        <f t="shared" si="0"/>
        <v>0</v>
      </c>
      <c r="H29" s="49"/>
      <c r="I29" s="50"/>
      <c r="J29" s="51"/>
      <c r="L29" s="52"/>
      <c r="M29" s="49"/>
      <c r="N29" s="53"/>
      <c r="O29" s="54"/>
      <c r="P29" s="55"/>
      <c r="W29" s="17"/>
    </row>
    <row r="30" spans="1:23" x14ac:dyDescent="0.4">
      <c r="A30" s="143">
        <v>44312</v>
      </c>
      <c r="B30" s="975" t="s">
        <v>47</v>
      </c>
      <c r="C30" s="1175"/>
      <c r="D30" s="1176"/>
      <c r="E30" s="1175"/>
      <c r="F30" s="1176"/>
      <c r="G30" s="145">
        <f t="shared" si="0"/>
        <v>0</v>
      </c>
      <c r="H30" s="49"/>
      <c r="I30" s="50"/>
      <c r="J30" s="51"/>
      <c r="L30" s="52"/>
      <c r="M30" s="49"/>
      <c r="N30" s="53"/>
      <c r="O30" s="54"/>
      <c r="P30" s="55"/>
      <c r="W30" s="17"/>
    </row>
    <row r="31" spans="1:23" x14ac:dyDescent="0.4">
      <c r="A31" s="143">
        <v>44313</v>
      </c>
      <c r="B31" s="975" t="s">
        <v>41</v>
      </c>
      <c r="C31" s="1175"/>
      <c r="D31" s="1176"/>
      <c r="E31" s="1175"/>
      <c r="F31" s="1176"/>
      <c r="G31" s="145">
        <f t="shared" si="0"/>
        <v>0</v>
      </c>
      <c r="H31" s="49"/>
      <c r="I31" s="50"/>
      <c r="J31" s="51"/>
      <c r="L31" s="52"/>
      <c r="M31" s="49"/>
      <c r="N31" s="53"/>
      <c r="O31" s="54"/>
      <c r="P31" s="55"/>
      <c r="W31" s="17"/>
    </row>
    <row r="32" spans="1:23" x14ac:dyDescent="0.4">
      <c r="A32" s="143">
        <v>44314</v>
      </c>
      <c r="B32" s="975" t="s">
        <v>42</v>
      </c>
      <c r="C32" s="1175"/>
      <c r="D32" s="1176"/>
      <c r="E32" s="1175"/>
      <c r="F32" s="1176"/>
      <c r="G32" s="145">
        <f t="shared" si="0"/>
        <v>0</v>
      </c>
      <c r="H32" s="49"/>
      <c r="I32" s="50"/>
      <c r="J32" s="51"/>
      <c r="L32" s="52"/>
      <c r="M32" s="49"/>
      <c r="N32" s="53"/>
      <c r="O32" s="54"/>
      <c r="P32" s="55"/>
      <c r="W32" s="17"/>
    </row>
    <row r="33" spans="1:25" x14ac:dyDescent="0.4">
      <c r="A33" s="186">
        <v>44315</v>
      </c>
      <c r="B33" s="977" t="s">
        <v>43</v>
      </c>
      <c r="C33" s="1175" t="s">
        <v>195</v>
      </c>
      <c r="D33" s="1176"/>
      <c r="E33" s="1175"/>
      <c r="F33" s="1176"/>
      <c r="G33" s="145">
        <f t="shared" si="0"/>
        <v>0</v>
      </c>
      <c r="H33" s="49"/>
      <c r="I33" s="50"/>
      <c r="J33" s="51"/>
      <c r="L33" s="52"/>
      <c r="M33" s="49"/>
      <c r="N33" s="53"/>
      <c r="O33" s="54"/>
      <c r="P33" s="55"/>
      <c r="W33" s="17"/>
    </row>
    <row r="34" spans="1:25" x14ac:dyDescent="0.4">
      <c r="A34" s="143">
        <v>44316</v>
      </c>
      <c r="B34" s="975" t="s">
        <v>44</v>
      </c>
      <c r="C34" s="1175"/>
      <c r="D34" s="1176"/>
      <c r="E34" s="1175"/>
      <c r="F34" s="1176"/>
      <c r="G34" s="145">
        <f t="shared" si="0"/>
        <v>0</v>
      </c>
      <c r="H34" s="49"/>
      <c r="I34" s="50"/>
      <c r="J34" s="51"/>
      <c r="L34" s="52"/>
      <c r="M34" s="49"/>
      <c r="N34" s="53"/>
      <c r="O34" s="54"/>
      <c r="P34" s="55"/>
      <c r="W34" s="17"/>
    </row>
    <row r="35" spans="1:25" ht="19.5" thickBot="1" x14ac:dyDescent="0.45">
      <c r="A35" s="152"/>
      <c r="B35" s="979"/>
      <c r="C35" s="1177"/>
      <c r="D35" s="1178"/>
      <c r="E35" s="1177"/>
      <c r="F35" s="1178"/>
      <c r="G35" s="154"/>
      <c r="H35" s="49"/>
      <c r="I35" s="50"/>
      <c r="J35" s="51"/>
      <c r="L35" s="52"/>
      <c r="M35" s="49"/>
      <c r="N35" s="53"/>
      <c r="O35" s="54"/>
      <c r="P35" s="55"/>
      <c r="W35" s="17"/>
    </row>
    <row r="36" spans="1:25" ht="19.5" thickBot="1" x14ac:dyDescent="0.45">
      <c r="A36" s="155"/>
      <c r="B36" s="156"/>
      <c r="C36" s="157" t="s">
        <v>174</v>
      </c>
      <c r="D36" s="158">
        <f>SUM(D5:D35)</f>
        <v>0</v>
      </c>
      <c r="E36" s="856" t="s">
        <v>175</v>
      </c>
      <c r="F36" s="857">
        <f>SUM(F5:F35)</f>
        <v>0</v>
      </c>
      <c r="G36" s="282">
        <f>SUM(G5:G35)</f>
        <v>0</v>
      </c>
      <c r="H36" s="49"/>
      <c r="I36" s="50"/>
      <c r="J36" s="51"/>
      <c r="L36" s="52"/>
      <c r="M36" s="49"/>
      <c r="N36" s="53"/>
      <c r="O36" s="54"/>
      <c r="P36" s="55"/>
      <c r="W36" s="17"/>
    </row>
    <row r="37" spans="1:25" s="105" customFormat="1" ht="39" customHeight="1" thickBot="1" x14ac:dyDescent="0.45">
      <c r="A37" s="159"/>
      <c r="B37" s="160"/>
      <c r="C37" s="161" t="s">
        <v>176</v>
      </c>
      <c r="D37" s="162">
        <f>D4+D36</f>
        <v>0</v>
      </c>
      <c r="E37" s="284" t="s">
        <v>193</v>
      </c>
      <c r="F37" s="285">
        <f>F36</f>
        <v>0</v>
      </c>
      <c r="G37" s="287">
        <f>D37-F37</f>
        <v>0</v>
      </c>
      <c r="H37" s="102"/>
      <c r="I37" s="103"/>
      <c r="J37" s="104"/>
      <c r="L37" s="106"/>
      <c r="M37" s="102"/>
      <c r="N37" s="107"/>
      <c r="O37" s="108"/>
      <c r="P37" s="109"/>
      <c r="Q37" s="110"/>
      <c r="R37" s="111"/>
      <c r="S37" s="112"/>
      <c r="T37" s="113"/>
      <c r="U37" s="114"/>
      <c r="V37" s="115"/>
      <c r="W37" s="116"/>
      <c r="X37" s="116"/>
      <c r="Y37" s="116"/>
    </row>
    <row r="38" spans="1:25" ht="19.5" thickBot="1" x14ac:dyDescent="0.45">
      <c r="G38" s="286" t="s">
        <v>89</v>
      </c>
    </row>
  </sheetData>
  <sheetProtection sheet="1" objects="1" scenarios="1"/>
  <mergeCells count="6">
    <mergeCell ref="A1:G1"/>
    <mergeCell ref="A3:A4"/>
    <mergeCell ref="B3:B4"/>
    <mergeCell ref="E3:E4"/>
    <mergeCell ref="F3:F4"/>
    <mergeCell ref="G3:G4"/>
  </mergeCells>
  <phoneticPr fontId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rgb="FFE5FFFF"/>
    <pageSetUpPr fitToPage="1"/>
  </sheetPr>
  <dimension ref="A1:Z77"/>
  <sheetViews>
    <sheetView workbookViewId="0">
      <pane ySplit="3" topLeftCell="A4" activePane="bottomLeft" state="frozen"/>
      <selection activeCell="A12" sqref="A12:B12"/>
      <selection pane="bottomLeft" sqref="A1:G1"/>
    </sheetView>
  </sheetViews>
  <sheetFormatPr defaultRowHeight="13.5" x14ac:dyDescent="0.4"/>
  <cols>
    <col min="1" max="1" width="39.625" style="1" customWidth="1"/>
    <col min="2" max="2" width="15.625" style="2" customWidth="1"/>
    <col min="3" max="4" width="15.625" style="8" customWidth="1"/>
    <col min="5" max="5" width="15.625" style="4" customWidth="1"/>
    <col min="6" max="6" width="15.625" style="5" customWidth="1"/>
    <col min="7" max="7" width="16.125" style="1" customWidth="1"/>
    <col min="8" max="8" width="18.5" style="1" customWidth="1"/>
    <col min="9" max="16384" width="9" style="1"/>
  </cols>
  <sheetData>
    <row r="1" spans="1:26" ht="38.25" customHeight="1" x14ac:dyDescent="0.4">
      <c r="A1" s="1218" t="s">
        <v>90</v>
      </c>
      <c r="B1" s="1218"/>
      <c r="C1" s="1218"/>
      <c r="D1" s="1218"/>
      <c r="E1" s="1218"/>
      <c r="F1" s="1218"/>
      <c r="G1" s="1218"/>
    </row>
    <row r="2" spans="1:26" ht="21" customHeight="1" x14ac:dyDescent="0.4">
      <c r="A2" s="1219" t="s">
        <v>2</v>
      </c>
      <c r="B2" s="1219"/>
      <c r="C2" s="1219"/>
      <c r="D2" s="1219"/>
      <c r="E2" s="1219"/>
      <c r="F2" s="1219"/>
      <c r="G2" s="1219"/>
      <c r="H2" s="3"/>
    </row>
    <row r="3" spans="1:26" ht="18" customHeight="1" x14ac:dyDescent="0.15">
      <c r="A3" s="9" t="s">
        <v>91</v>
      </c>
      <c r="B3" s="288"/>
      <c r="C3" s="288"/>
      <c r="D3" s="288"/>
      <c r="E3" s="288"/>
      <c r="F3" s="13" t="s">
        <v>7</v>
      </c>
      <c r="G3" s="167">
        <f ca="1">NOW()</f>
        <v>44276.014670717595</v>
      </c>
      <c r="H3" s="3"/>
    </row>
    <row r="4" spans="1:26" ht="36.75" customHeight="1" x14ac:dyDescent="0.4">
      <c r="A4" s="197" t="s">
        <v>186</v>
      </c>
      <c r="B4" s="189"/>
      <c r="C4" s="1"/>
      <c r="D4" s="189"/>
      <c r="E4" s="189"/>
      <c r="F4" s="189"/>
      <c r="H4" s="3"/>
    </row>
    <row r="5" spans="1:26" s="33" customFormat="1" ht="18" customHeight="1" thickBot="1" x14ac:dyDescent="0.2">
      <c r="A5" s="9"/>
      <c r="B5" s="208"/>
      <c r="D5" s="13"/>
      <c r="G5" s="12" t="s">
        <v>6</v>
      </c>
      <c r="I5" s="14"/>
      <c r="J5" s="209"/>
      <c r="K5" s="210"/>
      <c r="M5" s="211"/>
      <c r="N5" s="18"/>
      <c r="O5" s="212"/>
      <c r="P5" s="20"/>
      <c r="Q5" s="21"/>
      <c r="R5" s="18"/>
      <c r="S5" s="20"/>
      <c r="T5" s="22"/>
      <c r="U5" s="23"/>
      <c r="V5" s="24"/>
      <c r="W5" s="25"/>
      <c r="X5" s="211"/>
      <c r="Y5" s="211"/>
      <c r="Z5" s="211"/>
    </row>
    <row r="6" spans="1:26" s="7" customFormat="1" ht="42" customHeight="1" thickBot="1" x14ac:dyDescent="0.45">
      <c r="A6" s="1221" t="s">
        <v>187</v>
      </c>
      <c r="B6" s="1222"/>
      <c r="C6" s="26" t="s">
        <v>8</v>
      </c>
      <c r="D6" s="27" t="s">
        <v>183</v>
      </c>
      <c r="E6" s="28" t="s">
        <v>3</v>
      </c>
      <c r="F6" s="29" t="s">
        <v>9</v>
      </c>
      <c r="G6" s="30" t="s">
        <v>4</v>
      </c>
      <c r="H6" s="6"/>
    </row>
    <row r="7" spans="1:26" ht="33" customHeight="1" x14ac:dyDescent="0.4">
      <c r="A7" s="845" t="str">
        <f>'04月統合家計簿'!A7</f>
        <v>○○銀行　１</v>
      </c>
      <c r="B7" s="971"/>
      <c r="C7" s="337">
        <f>'04月統合家計簿'!G7</f>
        <v>0</v>
      </c>
      <c r="D7" s="168">
        <f>'05月銀行口座入出金表'!A7-'05月銀行口座入出金表'!C5</f>
        <v>0</v>
      </c>
      <c r="E7" s="164">
        <f>'05月銀行口座入出金表'!F5+'05月銀行口座入出金表'!F6+'05月銀行口座入出金表'!F7+'05月銀行口座入出金表'!F8+'05月銀行口座入出金表'!F9</f>
        <v>0</v>
      </c>
      <c r="F7" s="165">
        <f>'05月銀行口座入出金表'!I5+'05月銀行口座入出金表'!I6+'05月銀行口座入出金表'!I7+'05月銀行口座入出金表'!I8+'05月銀行口座入出金表'!I9</f>
        <v>0</v>
      </c>
      <c r="G7" s="166">
        <f t="shared" ref="G7:G16" si="0">C7-D7+E7-F7</f>
        <v>0</v>
      </c>
    </row>
    <row r="8" spans="1:26" ht="33" customHeight="1" x14ac:dyDescent="0.4">
      <c r="A8" s="846" t="str">
        <f>'04月統合家計簿'!A8</f>
        <v>○○銀行　２</v>
      </c>
      <c r="B8" s="972"/>
      <c r="C8" s="338">
        <f>'04月統合家計簿'!G8</f>
        <v>0</v>
      </c>
      <c r="D8" s="168">
        <f>'05月銀行口座入出金表'!A12-'05月銀行口座入出金表'!C10</f>
        <v>0</v>
      </c>
      <c r="E8" s="173">
        <f>'05月銀行口座入出金表'!F10+'05月銀行口座入出金表'!F11+'05月銀行口座入出金表'!F12+'05月銀行口座入出金表'!F13+'05月銀行口座入出金表'!F14</f>
        <v>0</v>
      </c>
      <c r="F8" s="174">
        <f>'05月銀行口座入出金表'!I10+'05月銀行口座入出金表'!I11+'05月銀行口座入出金表'!I12+'05月銀行口座入出金表'!I13+'05月銀行口座入出金表'!I14</f>
        <v>0</v>
      </c>
      <c r="G8" s="171">
        <f t="shared" si="0"/>
        <v>0</v>
      </c>
    </row>
    <row r="9" spans="1:26" ht="33" customHeight="1" x14ac:dyDescent="0.4">
      <c r="A9" s="846" t="str">
        <f>'04月統合家計簿'!A9</f>
        <v>○○銀行　３</v>
      </c>
      <c r="B9" s="972"/>
      <c r="C9" s="338">
        <f>'04月統合家計簿'!G9</f>
        <v>0</v>
      </c>
      <c r="D9" s="168">
        <f>'05月銀行口座入出金表'!A17-'05月銀行口座入出金表'!C15</f>
        <v>0</v>
      </c>
      <c r="E9" s="173">
        <f>'05月銀行口座入出金表'!F15+'05月銀行口座入出金表'!F16+'05月銀行口座入出金表'!F17+'05月銀行口座入出金表'!F18+'05月銀行口座入出金表'!F19</f>
        <v>0</v>
      </c>
      <c r="F9" s="174">
        <f>'05月銀行口座入出金表'!I15+'05月銀行口座入出金表'!I16+'05月銀行口座入出金表'!I17+'05月銀行口座入出金表'!I18+'05月銀行口座入出金表'!I19</f>
        <v>0</v>
      </c>
      <c r="G9" s="171">
        <f t="shared" si="0"/>
        <v>0</v>
      </c>
    </row>
    <row r="10" spans="1:26" ht="33" customHeight="1" x14ac:dyDescent="0.4">
      <c r="A10" s="846" t="str">
        <f>'04月統合家計簿'!A10</f>
        <v>○○銀行　４</v>
      </c>
      <c r="B10" s="972"/>
      <c r="C10" s="338">
        <f>'04月統合家計簿'!G10</f>
        <v>0</v>
      </c>
      <c r="D10" s="168">
        <f>'05月銀行口座入出金表'!A22-'05月銀行口座入出金表'!C20</f>
        <v>0</v>
      </c>
      <c r="E10" s="173">
        <f>'05月銀行口座入出金表'!F20+'05月銀行口座入出金表'!F21+'05月銀行口座入出金表'!F22+'05月銀行口座入出金表'!F23+'05月銀行口座入出金表'!F24</f>
        <v>0</v>
      </c>
      <c r="F10" s="174">
        <f>'05月銀行口座入出金表'!I20+'05月銀行口座入出金表'!I21+'05月銀行口座入出金表'!I22+'05月銀行口座入出金表'!I23+'05月銀行口座入出金表'!I24</f>
        <v>0</v>
      </c>
      <c r="G10" s="171">
        <f t="shared" si="0"/>
        <v>0</v>
      </c>
    </row>
    <row r="11" spans="1:26" ht="33" customHeight="1" x14ac:dyDescent="0.4">
      <c r="A11" s="846" t="str">
        <f>'04月統合家計簿'!A11</f>
        <v>○○銀行　５</v>
      </c>
      <c r="B11" s="972"/>
      <c r="C11" s="338">
        <f>'04月統合家計簿'!G11</f>
        <v>0</v>
      </c>
      <c r="D11" s="168">
        <f>'05月銀行口座入出金表'!A27-'05月銀行口座入出金表'!C25</f>
        <v>0</v>
      </c>
      <c r="E11" s="175">
        <f>'05月銀行口座入出金表'!F25+'05月銀行口座入出金表'!F26+'05月銀行口座入出金表'!F27+'05月銀行口座入出金表'!F28+'05月銀行口座入出金表'!F29</f>
        <v>0</v>
      </c>
      <c r="F11" s="174">
        <f>'05月銀行口座入出金表'!I25+'05月銀行口座入出金表'!I26+'05月銀行口座入出金表'!I27+'05月銀行口座入出金表'!I28+'05月銀行口座入出金表'!I29</f>
        <v>0</v>
      </c>
      <c r="G11" s="171">
        <f t="shared" si="0"/>
        <v>0</v>
      </c>
    </row>
    <row r="12" spans="1:26" ht="33" customHeight="1" x14ac:dyDescent="0.4">
      <c r="A12" s="846" t="str">
        <f>'04月統合家計簿'!A12</f>
        <v>○○銀行　６</v>
      </c>
      <c r="B12" s="972"/>
      <c r="C12" s="338">
        <f>'04月統合家計簿'!G12</f>
        <v>0</v>
      </c>
      <c r="D12" s="168">
        <f>'05月銀行口座入出金表'!A32-'05月銀行口座入出金表'!C30</f>
        <v>0</v>
      </c>
      <c r="E12" s="175">
        <f>'05月銀行口座入出金表'!F30+'05月銀行口座入出金表'!F31+'05月銀行口座入出金表'!F32+'05月銀行口座入出金表'!F33+'05月銀行口座入出金表'!F34</f>
        <v>0</v>
      </c>
      <c r="F12" s="174">
        <f>'05月銀行口座入出金表'!I30+'05月銀行口座入出金表'!I31+'05月銀行口座入出金表'!I32+'05月銀行口座入出金表'!I33+'05月銀行口座入出金表'!I34</f>
        <v>0</v>
      </c>
      <c r="G12" s="171">
        <f t="shared" si="0"/>
        <v>0</v>
      </c>
    </row>
    <row r="13" spans="1:26" ht="33" customHeight="1" x14ac:dyDescent="0.4">
      <c r="A13" s="846" t="str">
        <f>'04月統合家計簿'!A13</f>
        <v>○○銀行　７</v>
      </c>
      <c r="B13" s="972"/>
      <c r="C13" s="338">
        <f>'04月統合家計簿'!G13</f>
        <v>0</v>
      </c>
      <c r="D13" s="168">
        <f>'05月銀行口座入出金表'!A37-'05月銀行口座入出金表'!C35</f>
        <v>0</v>
      </c>
      <c r="E13" s="175">
        <f>'05月銀行口座入出金表'!F35+'05月銀行口座入出金表'!F36+'05月銀行口座入出金表'!F37+'05月銀行口座入出金表'!F38+'05月銀行口座入出金表'!F39</f>
        <v>0</v>
      </c>
      <c r="F13" s="174">
        <f>'05月銀行口座入出金表'!I35+'05月銀行口座入出金表'!I36+'05月銀行口座入出金表'!I37+'05月銀行口座入出金表'!I38+'05月銀行口座入出金表'!I39</f>
        <v>0</v>
      </c>
      <c r="G13" s="171">
        <f t="shared" si="0"/>
        <v>0</v>
      </c>
    </row>
    <row r="14" spans="1:26" ht="33" customHeight="1" x14ac:dyDescent="0.4">
      <c r="A14" s="846" t="str">
        <f>'04月統合家計簿'!A14</f>
        <v>○○銀行　８</v>
      </c>
      <c r="B14" s="972"/>
      <c r="C14" s="338">
        <f>'04月統合家計簿'!G14</f>
        <v>0</v>
      </c>
      <c r="D14" s="168">
        <f>'05月銀行口座入出金表'!A42-'05月銀行口座入出金表'!C40</f>
        <v>0</v>
      </c>
      <c r="E14" s="175">
        <f>'05月銀行口座入出金表'!F40+'05月銀行口座入出金表'!F41+'05月銀行口座入出金表'!F42+'05月銀行口座入出金表'!F43+'05月銀行口座入出金表'!F44</f>
        <v>0</v>
      </c>
      <c r="F14" s="174">
        <f>'05月銀行口座入出金表'!I40+'05月銀行口座入出金表'!I41+'05月銀行口座入出金表'!I42+'05月銀行口座入出金表'!I43+'05月銀行口座入出金表'!I44</f>
        <v>0</v>
      </c>
      <c r="G14" s="171">
        <f t="shared" si="0"/>
        <v>0</v>
      </c>
    </row>
    <row r="15" spans="1:26" ht="33" customHeight="1" x14ac:dyDescent="0.4">
      <c r="A15" s="846" t="str">
        <f>'04月統合家計簿'!A15</f>
        <v>○○銀行　９</v>
      </c>
      <c r="B15" s="972"/>
      <c r="C15" s="338">
        <f>'04月統合家計簿'!G15</f>
        <v>0</v>
      </c>
      <c r="D15" s="168">
        <f>'05月銀行口座入出金表'!A47-'05月銀行口座入出金表'!C45</f>
        <v>0</v>
      </c>
      <c r="E15" s="175">
        <f>'05月銀行口座入出金表'!F45+'05月銀行口座入出金表'!F46+'05月銀行口座入出金表'!F47+'05月銀行口座入出金表'!F48+'05月銀行口座入出金表'!F49</f>
        <v>0</v>
      </c>
      <c r="F15" s="174">
        <f>'05月銀行口座入出金表'!I45+'05月銀行口座入出金表'!I46+'05月銀行口座入出金表'!I47+'05月銀行口座入出金表'!I48+'05月銀行口座入出金表'!I49</f>
        <v>0</v>
      </c>
      <c r="G15" s="171">
        <f t="shared" si="0"/>
        <v>0</v>
      </c>
    </row>
    <row r="16" spans="1:26" ht="33" customHeight="1" thickBot="1" x14ac:dyDescent="0.45">
      <c r="A16" s="846" t="str">
        <f>'04月統合家計簿'!A16</f>
        <v>○○銀行　１０</v>
      </c>
      <c r="B16" s="973"/>
      <c r="C16" s="339">
        <f>'04月統合家計簿'!G16</f>
        <v>0</v>
      </c>
      <c r="D16" s="170">
        <f>'05月銀行口座入出金表'!A52-'05月銀行口座入出金表'!C50</f>
        <v>0</v>
      </c>
      <c r="E16" s="176">
        <f>'05月銀行口座入出金表'!F50+'05月銀行口座入出金表'!F51+'05月銀行口座入出金表'!F52+'05月銀行口座入出金表'!F53+'05月銀行口座入出金表'!F54</f>
        <v>0</v>
      </c>
      <c r="F16" s="196">
        <f>'05月銀行口座入出金表'!I50+'05月銀行口座入出金表'!I51+'05月銀行口座入出金表'!I52+'05月銀行口座入出金表'!I53+'05月銀行口座入出金表'!I54</f>
        <v>0</v>
      </c>
      <c r="G16" s="172">
        <f t="shared" si="0"/>
        <v>0</v>
      </c>
    </row>
    <row r="17" spans="1:8" ht="36" customHeight="1" thickBot="1" x14ac:dyDescent="0.45">
      <c r="A17" s="847" t="s">
        <v>64</v>
      </c>
      <c r="B17" s="970"/>
      <c r="C17" s="177">
        <f>'04月現金入出金表'!G37</f>
        <v>0</v>
      </c>
      <c r="D17" s="178"/>
      <c r="E17" s="179">
        <f>'05月現金入出金表'!D36</f>
        <v>0</v>
      </c>
      <c r="F17" s="180">
        <f>'05月現金入出金表'!F37</f>
        <v>0</v>
      </c>
      <c r="G17" s="195">
        <f>C17+E17-F17</f>
        <v>0</v>
      </c>
    </row>
    <row r="18" spans="1:8" ht="42" customHeight="1" thickBot="1" x14ac:dyDescent="0.45">
      <c r="A18" s="848" t="s">
        <v>1</v>
      </c>
      <c r="B18" s="970"/>
      <c r="C18" s="226">
        <f>SUM(C7:C17)</f>
        <v>0</v>
      </c>
      <c r="D18" s="230">
        <f>SUM(D7:D17)</f>
        <v>0</v>
      </c>
      <c r="E18" s="231">
        <f>SUM(E7:E17)</f>
        <v>0</v>
      </c>
      <c r="F18" s="232">
        <f>SUM(F7:F17)</f>
        <v>0</v>
      </c>
      <c r="G18" s="233">
        <f>C18-D18+E18-F18</f>
        <v>0</v>
      </c>
    </row>
    <row r="19" spans="1:8" ht="36" customHeight="1" x14ac:dyDescent="0.15">
      <c r="A19" s="9"/>
      <c r="B19" s="844"/>
      <c r="C19" s="844"/>
      <c r="D19" s="844"/>
      <c r="E19" s="844"/>
      <c r="F19" s="13"/>
      <c r="G19" s="167"/>
      <c r="H19" s="3"/>
    </row>
    <row r="20" spans="1:8" ht="54" customHeight="1" x14ac:dyDescent="0.25">
      <c r="A20" s="1220" t="s">
        <v>92</v>
      </c>
      <c r="B20" s="1220"/>
      <c r="C20" s="1220"/>
      <c r="D20" s="1220"/>
      <c r="E20" s="1220"/>
      <c r="F20" s="1220"/>
      <c r="G20" s="1220"/>
      <c r="H20" s="191"/>
    </row>
    <row r="21" spans="1:8" ht="42.75" customHeight="1" thickBot="1" x14ac:dyDescent="0.3">
      <c r="A21" s="205" t="s">
        <v>70</v>
      </c>
      <c r="B21" s="203"/>
      <c r="C21" s="203"/>
      <c r="D21" s="214"/>
      <c r="E21" s="215"/>
      <c r="F21" s="216"/>
      <c r="G21" s="217"/>
    </row>
    <row r="22" spans="1:8" ht="42" customHeight="1" thickBot="1" x14ac:dyDescent="0.45">
      <c r="A22" s="1215" t="s">
        <v>67</v>
      </c>
      <c r="B22" s="1216"/>
      <c r="C22" s="1216"/>
      <c r="D22" s="1217"/>
      <c r="E22" s="199" t="s">
        <v>66</v>
      </c>
      <c r="F22" s="199" t="s">
        <v>74</v>
      </c>
      <c r="G22" s="201" t="s">
        <v>93</v>
      </c>
    </row>
    <row r="23" spans="1:8" ht="21" customHeight="1" thickBot="1" x14ac:dyDescent="0.2">
      <c r="A23" s="1227" t="s">
        <v>250</v>
      </c>
      <c r="B23" s="1228"/>
      <c r="C23" s="1228"/>
      <c r="D23" s="1228"/>
      <c r="E23" s="1228"/>
      <c r="F23" s="1229"/>
      <c r="G23" s="1179">
        <f>C18</f>
        <v>0</v>
      </c>
    </row>
    <row r="24" spans="1:8" ht="21" customHeight="1" x14ac:dyDescent="0.15">
      <c r="A24" s="328" t="str">
        <f>'04月統合家計簿'!A24</f>
        <v>年内の入金予定項目明細を記してください</v>
      </c>
      <c r="B24" s="328"/>
      <c r="C24" s="328"/>
      <c r="D24" s="329"/>
      <c r="E24" s="330">
        <f>'04月統合家計簿'!E24</f>
        <v>0</v>
      </c>
      <c r="F24" s="222">
        <f>E24*12</f>
        <v>0</v>
      </c>
      <c r="G24" s="224">
        <f t="shared" ref="G24:G33" si="1">E24*8</f>
        <v>0</v>
      </c>
    </row>
    <row r="25" spans="1:8" ht="21" customHeight="1" x14ac:dyDescent="0.15">
      <c r="A25" s="328" t="str">
        <f>'04月統合家計簿'!A25</f>
        <v>年内の入金予定項目明細を記してください</v>
      </c>
      <c r="B25" s="328"/>
      <c r="C25" s="328"/>
      <c r="D25" s="329"/>
      <c r="E25" s="330">
        <f>'04月統合家計簿'!E25</f>
        <v>0</v>
      </c>
      <c r="F25" s="223">
        <f>E25*12</f>
        <v>0</v>
      </c>
      <c r="G25" s="225">
        <f t="shared" si="1"/>
        <v>0</v>
      </c>
    </row>
    <row r="26" spans="1:8" ht="21" customHeight="1" x14ac:dyDescent="0.15">
      <c r="A26" s="328" t="str">
        <f>'04月統合家計簿'!A26</f>
        <v>年内の入金予定項目明細を記してください</v>
      </c>
      <c r="B26" s="328"/>
      <c r="C26" s="328"/>
      <c r="D26" s="329"/>
      <c r="E26" s="330">
        <f>'04月統合家計簿'!E26</f>
        <v>0</v>
      </c>
      <c r="F26" s="223">
        <f t="shared" ref="F26:F33" si="2">E26*12</f>
        <v>0</v>
      </c>
      <c r="G26" s="225">
        <f t="shared" si="1"/>
        <v>0</v>
      </c>
    </row>
    <row r="27" spans="1:8" ht="21" customHeight="1" x14ac:dyDescent="0.15">
      <c r="A27" s="328" t="str">
        <f>'04月統合家計簿'!A27</f>
        <v>年内の入金予定項目明細を記してください</v>
      </c>
      <c r="B27" s="328"/>
      <c r="C27" s="328"/>
      <c r="D27" s="329"/>
      <c r="E27" s="330">
        <f>'04月統合家計簿'!E27</f>
        <v>0</v>
      </c>
      <c r="F27" s="223">
        <f t="shared" si="2"/>
        <v>0</v>
      </c>
      <c r="G27" s="225">
        <f t="shared" si="1"/>
        <v>0</v>
      </c>
    </row>
    <row r="28" spans="1:8" ht="21" customHeight="1" x14ac:dyDescent="0.15">
      <c r="A28" s="328" t="str">
        <f>'04月統合家計簿'!A28</f>
        <v>年内の入金予定項目明細を記してください</v>
      </c>
      <c r="B28" s="328"/>
      <c r="C28" s="328"/>
      <c r="D28" s="329"/>
      <c r="E28" s="330">
        <f>'04月統合家計簿'!E28</f>
        <v>0</v>
      </c>
      <c r="F28" s="223">
        <f t="shared" si="2"/>
        <v>0</v>
      </c>
      <c r="G28" s="225">
        <f t="shared" si="1"/>
        <v>0</v>
      </c>
    </row>
    <row r="29" spans="1:8" ht="21" customHeight="1" x14ac:dyDescent="0.15">
      <c r="A29" s="328" t="str">
        <f>'04月統合家計簿'!A29</f>
        <v>年内の入金予定項目明細を記してください</v>
      </c>
      <c r="B29" s="328"/>
      <c r="C29" s="328"/>
      <c r="D29" s="329"/>
      <c r="E29" s="330">
        <f>'04月統合家計簿'!E29</f>
        <v>0</v>
      </c>
      <c r="F29" s="223">
        <f t="shared" si="2"/>
        <v>0</v>
      </c>
      <c r="G29" s="225">
        <f t="shared" si="1"/>
        <v>0</v>
      </c>
    </row>
    <row r="30" spans="1:8" ht="21" customHeight="1" x14ac:dyDescent="0.15">
      <c r="A30" s="328" t="str">
        <f>'04月統合家計簿'!A30</f>
        <v>年内の入金予定項目明細を記してください</v>
      </c>
      <c r="B30" s="331"/>
      <c r="C30" s="331"/>
      <c r="D30" s="332"/>
      <c r="E30" s="330">
        <f>'04月統合家計簿'!E30</f>
        <v>0</v>
      </c>
      <c r="F30" s="223">
        <f t="shared" si="2"/>
        <v>0</v>
      </c>
      <c r="G30" s="225">
        <f t="shared" si="1"/>
        <v>0</v>
      </c>
    </row>
    <row r="31" spans="1:8" ht="21" customHeight="1" x14ac:dyDescent="0.15">
      <c r="A31" s="328" t="str">
        <f>'04月統合家計簿'!A31</f>
        <v>年内の入金予定項目明細を記してください</v>
      </c>
      <c r="B31" s="331"/>
      <c r="C31" s="331"/>
      <c r="D31" s="332"/>
      <c r="E31" s="330">
        <f>'04月統合家計簿'!E31</f>
        <v>0</v>
      </c>
      <c r="F31" s="223">
        <f t="shared" si="2"/>
        <v>0</v>
      </c>
      <c r="G31" s="225">
        <f t="shared" si="1"/>
        <v>0</v>
      </c>
    </row>
    <row r="32" spans="1:8" ht="21" customHeight="1" x14ac:dyDescent="0.15">
      <c r="A32" s="328" t="str">
        <f>'04月統合家計簿'!A32</f>
        <v>年内の入金予定項目明細を記してください</v>
      </c>
      <c r="B32" s="331"/>
      <c r="C32" s="331"/>
      <c r="D32" s="332"/>
      <c r="E32" s="330">
        <f>'04月統合家計簿'!E32</f>
        <v>0</v>
      </c>
      <c r="F32" s="223">
        <f t="shared" si="2"/>
        <v>0</v>
      </c>
      <c r="G32" s="225">
        <f t="shared" si="1"/>
        <v>0</v>
      </c>
    </row>
    <row r="33" spans="1:8" ht="21" customHeight="1" thickBot="1" x14ac:dyDescent="0.2">
      <c r="A33" s="328" t="str">
        <f>'04月統合家計簿'!A33</f>
        <v>年内の入金予定項目明細を記してください</v>
      </c>
      <c r="B33" s="333"/>
      <c r="C33" s="333"/>
      <c r="D33" s="334"/>
      <c r="E33" s="330">
        <f>'04月統合家計簿'!E33</f>
        <v>0</v>
      </c>
      <c r="F33" s="223">
        <f t="shared" si="2"/>
        <v>0</v>
      </c>
      <c r="G33" s="292">
        <f t="shared" si="1"/>
        <v>0</v>
      </c>
    </row>
    <row r="34" spans="1:8" ht="42" customHeight="1" thickBot="1" x14ac:dyDescent="0.2">
      <c r="A34" s="213"/>
      <c r="B34" s="198"/>
      <c r="C34" s="198"/>
      <c r="D34" s="202" t="s">
        <v>72</v>
      </c>
      <c r="E34" s="221">
        <f>SUM(E24:E33)</f>
        <v>0</v>
      </c>
      <c r="F34" s="221">
        <f>SUM(F24:F33)</f>
        <v>0</v>
      </c>
      <c r="G34" s="226">
        <f>SUM(G23:G33)</f>
        <v>0</v>
      </c>
    </row>
    <row r="35" spans="1:8" ht="18" customHeight="1" x14ac:dyDescent="0.4">
      <c r="A35" s="189"/>
      <c r="B35" s="189"/>
      <c r="C35" s="189"/>
      <c r="D35" s="189"/>
      <c r="E35" s="189"/>
      <c r="F35" s="189"/>
      <c r="G35" s="189"/>
      <c r="H35" s="3"/>
    </row>
    <row r="36" spans="1:8" ht="42" customHeight="1" thickBot="1" x14ac:dyDescent="0.3">
      <c r="A36" s="206" t="s">
        <v>71</v>
      </c>
      <c r="B36" s="204"/>
      <c r="C36" s="204"/>
      <c r="D36" s="204"/>
      <c r="E36" s="204"/>
      <c r="F36" s="204"/>
      <c r="G36" s="204"/>
      <c r="H36" s="191"/>
    </row>
    <row r="37" spans="1:8" ht="42" customHeight="1" thickBot="1" x14ac:dyDescent="0.2">
      <c r="A37" s="1215" t="s">
        <v>68</v>
      </c>
      <c r="B37" s="1216"/>
      <c r="C37" s="1216"/>
      <c r="D37" s="1217"/>
      <c r="E37" s="199" t="s">
        <v>66</v>
      </c>
      <c r="F37" s="199" t="s">
        <v>74</v>
      </c>
      <c r="G37" s="201" t="s">
        <v>94</v>
      </c>
      <c r="H37" s="192"/>
    </row>
    <row r="38" spans="1:8" ht="21" customHeight="1" x14ac:dyDescent="0.15">
      <c r="A38" s="328" t="str">
        <f>'04月統合家計簿'!A38</f>
        <v>年内の出金予定項目明細を記してください</v>
      </c>
      <c r="B38" s="335"/>
      <c r="C38" s="335"/>
      <c r="D38" s="335"/>
      <c r="E38" s="1192">
        <f>'04月統合家計簿'!E38</f>
        <v>0</v>
      </c>
      <c r="F38" s="222">
        <f>E38*12</f>
        <v>0</v>
      </c>
      <c r="G38" s="224">
        <f>E38*8</f>
        <v>0</v>
      </c>
    </row>
    <row r="39" spans="1:8" ht="21" customHeight="1" x14ac:dyDescent="0.15">
      <c r="A39" s="328" t="str">
        <f>'04月統合家計簿'!A39</f>
        <v>年内の出金予定項目明細を記してください</v>
      </c>
      <c r="B39" s="328"/>
      <c r="C39" s="328"/>
      <c r="D39" s="328"/>
      <c r="E39" s="1193">
        <f>'04月統合家計簿'!E39</f>
        <v>0</v>
      </c>
      <c r="F39" s="223">
        <f t="shared" ref="F39:F57" si="3">E39*12</f>
        <v>0</v>
      </c>
      <c r="G39" s="225">
        <f>E39*8</f>
        <v>0</v>
      </c>
    </row>
    <row r="40" spans="1:8" ht="21" customHeight="1" x14ac:dyDescent="0.15">
      <c r="A40" s="328" t="str">
        <f>'04月統合家計簿'!A40</f>
        <v>年内の出金予定項目明細を記してください</v>
      </c>
      <c r="B40" s="328"/>
      <c r="C40" s="328"/>
      <c r="D40" s="328"/>
      <c r="E40" s="1193">
        <f>'04月統合家計簿'!E40</f>
        <v>0</v>
      </c>
      <c r="F40" s="223">
        <f>E40*12</f>
        <v>0</v>
      </c>
      <c r="G40" s="225">
        <f>E40*8</f>
        <v>0</v>
      </c>
    </row>
    <row r="41" spans="1:8" ht="21" customHeight="1" x14ac:dyDescent="0.15">
      <c r="A41" s="328" t="str">
        <f>'04月統合家計簿'!A41</f>
        <v>年内の出金予定項目明細を記してください</v>
      </c>
      <c r="B41" s="328"/>
      <c r="C41" s="328"/>
      <c r="D41" s="328"/>
      <c r="E41" s="1193">
        <f>'04月統合家計簿'!E41</f>
        <v>0</v>
      </c>
      <c r="F41" s="223">
        <f t="shared" si="3"/>
        <v>0</v>
      </c>
      <c r="G41" s="225">
        <f t="shared" ref="G41:G57" si="4">E41*8</f>
        <v>0</v>
      </c>
    </row>
    <row r="42" spans="1:8" ht="21" customHeight="1" x14ac:dyDescent="0.15">
      <c r="A42" s="328" t="str">
        <f>'04月統合家計簿'!A42</f>
        <v>年内の出金予定項目明細を記してください</v>
      </c>
      <c r="B42" s="331"/>
      <c r="C42" s="331"/>
      <c r="D42" s="331"/>
      <c r="E42" s="1193">
        <f>'04月統合家計簿'!E42</f>
        <v>0</v>
      </c>
      <c r="F42" s="223">
        <f t="shared" si="3"/>
        <v>0</v>
      </c>
      <c r="G42" s="225">
        <f t="shared" si="4"/>
        <v>0</v>
      </c>
    </row>
    <row r="43" spans="1:8" ht="21" customHeight="1" x14ac:dyDescent="0.15">
      <c r="A43" s="328" t="str">
        <f>'04月統合家計簿'!A43</f>
        <v>年内の出金予定項目明細を記してください</v>
      </c>
      <c r="B43" s="331"/>
      <c r="C43" s="331"/>
      <c r="D43" s="331"/>
      <c r="E43" s="1193">
        <f>'04月統合家計簿'!E43</f>
        <v>0</v>
      </c>
      <c r="F43" s="223">
        <f>E43*12</f>
        <v>0</v>
      </c>
      <c r="G43" s="225">
        <f t="shared" si="4"/>
        <v>0</v>
      </c>
    </row>
    <row r="44" spans="1:8" ht="21" customHeight="1" x14ac:dyDescent="0.15">
      <c r="A44" s="328" t="str">
        <f>'04月統合家計簿'!A44</f>
        <v>年内の出金予定項目明細を記してください</v>
      </c>
      <c r="B44" s="331"/>
      <c r="C44" s="331"/>
      <c r="D44" s="331"/>
      <c r="E44" s="1193">
        <f>'04月統合家計簿'!E44</f>
        <v>0</v>
      </c>
      <c r="F44" s="223">
        <f t="shared" si="3"/>
        <v>0</v>
      </c>
      <c r="G44" s="225">
        <f t="shared" si="4"/>
        <v>0</v>
      </c>
    </row>
    <row r="45" spans="1:8" ht="21" customHeight="1" x14ac:dyDescent="0.15">
      <c r="A45" s="328" t="str">
        <f>'04月統合家計簿'!A45</f>
        <v>年内の出金予定項目明細を記してください</v>
      </c>
      <c r="B45" s="331"/>
      <c r="C45" s="331"/>
      <c r="D45" s="331"/>
      <c r="E45" s="1193">
        <f>'04月統合家計簿'!E45</f>
        <v>0</v>
      </c>
      <c r="F45" s="223">
        <f t="shared" si="3"/>
        <v>0</v>
      </c>
      <c r="G45" s="225">
        <f t="shared" si="4"/>
        <v>0</v>
      </c>
    </row>
    <row r="46" spans="1:8" ht="21" customHeight="1" x14ac:dyDescent="0.15">
      <c r="A46" s="328" t="str">
        <f>'04月統合家計簿'!A46</f>
        <v>年内の出金予定項目明細を記してください</v>
      </c>
      <c r="B46" s="331"/>
      <c r="C46" s="331"/>
      <c r="D46" s="331"/>
      <c r="E46" s="1193">
        <f>'04月統合家計簿'!E46</f>
        <v>0</v>
      </c>
      <c r="F46" s="223">
        <f t="shared" si="3"/>
        <v>0</v>
      </c>
      <c r="G46" s="225">
        <f t="shared" si="4"/>
        <v>0</v>
      </c>
    </row>
    <row r="47" spans="1:8" ht="21" customHeight="1" x14ac:dyDescent="0.15">
      <c r="A47" s="328" t="str">
        <f>'04月統合家計簿'!A47</f>
        <v>年内の出金予定項目明細を記してください</v>
      </c>
      <c r="B47" s="331"/>
      <c r="C47" s="331"/>
      <c r="D47" s="331"/>
      <c r="E47" s="1193">
        <f>'04月統合家計簿'!E47</f>
        <v>0</v>
      </c>
      <c r="F47" s="223">
        <f t="shared" si="3"/>
        <v>0</v>
      </c>
      <c r="G47" s="225">
        <f t="shared" si="4"/>
        <v>0</v>
      </c>
    </row>
    <row r="48" spans="1:8" ht="21" customHeight="1" x14ac:dyDescent="0.15">
      <c r="A48" s="328" t="str">
        <f>'04月統合家計簿'!A48</f>
        <v>年内の出金予定項目明細を記してください</v>
      </c>
      <c r="B48" s="331"/>
      <c r="C48" s="331"/>
      <c r="D48" s="331"/>
      <c r="E48" s="1193">
        <f>'04月統合家計簿'!E48</f>
        <v>0</v>
      </c>
      <c r="F48" s="223">
        <f t="shared" si="3"/>
        <v>0</v>
      </c>
      <c r="G48" s="225">
        <f t="shared" si="4"/>
        <v>0</v>
      </c>
    </row>
    <row r="49" spans="1:7" ht="21" customHeight="1" x14ac:dyDescent="0.15">
      <c r="A49" s="328" t="str">
        <f>'04月統合家計簿'!A49</f>
        <v>年内の出金予定項目明細を記してください</v>
      </c>
      <c r="B49" s="331"/>
      <c r="C49" s="331"/>
      <c r="D49" s="331"/>
      <c r="E49" s="1193">
        <f>'04月統合家計簿'!E49</f>
        <v>0</v>
      </c>
      <c r="F49" s="223">
        <f t="shared" si="3"/>
        <v>0</v>
      </c>
      <c r="G49" s="225">
        <f t="shared" si="4"/>
        <v>0</v>
      </c>
    </row>
    <row r="50" spans="1:7" ht="21" customHeight="1" x14ac:dyDescent="0.15">
      <c r="A50" s="328" t="str">
        <f>'04月統合家計簿'!A50</f>
        <v>年内の出金予定項目明細を記してください</v>
      </c>
      <c r="B50" s="331"/>
      <c r="C50" s="331"/>
      <c r="D50" s="331"/>
      <c r="E50" s="1193">
        <f>'04月統合家計簿'!E50</f>
        <v>0</v>
      </c>
      <c r="F50" s="223">
        <f t="shared" si="3"/>
        <v>0</v>
      </c>
      <c r="G50" s="225">
        <f t="shared" si="4"/>
        <v>0</v>
      </c>
    </row>
    <row r="51" spans="1:7" ht="21" customHeight="1" x14ac:dyDescent="0.15">
      <c r="A51" s="328" t="str">
        <f>'04月統合家計簿'!A51</f>
        <v>年内の出金予定項目明細を記してください</v>
      </c>
      <c r="B51" s="331"/>
      <c r="C51" s="331"/>
      <c r="D51" s="331"/>
      <c r="E51" s="1193">
        <f>'04月統合家計簿'!E51</f>
        <v>0</v>
      </c>
      <c r="F51" s="223">
        <f t="shared" si="3"/>
        <v>0</v>
      </c>
      <c r="G51" s="225">
        <f t="shared" si="4"/>
        <v>0</v>
      </c>
    </row>
    <row r="52" spans="1:7" ht="21" customHeight="1" x14ac:dyDescent="0.15">
      <c r="A52" s="328" t="str">
        <f>'04月統合家計簿'!A52</f>
        <v>年内の出金予定項目明細を記してください</v>
      </c>
      <c r="B52" s="331"/>
      <c r="C52" s="331"/>
      <c r="D52" s="331"/>
      <c r="E52" s="1193">
        <f>'04月統合家計簿'!E52</f>
        <v>0</v>
      </c>
      <c r="F52" s="223">
        <f t="shared" si="3"/>
        <v>0</v>
      </c>
      <c r="G52" s="225">
        <f t="shared" si="4"/>
        <v>0</v>
      </c>
    </row>
    <row r="53" spans="1:7" ht="21" customHeight="1" x14ac:dyDescent="0.15">
      <c r="A53" s="328" t="str">
        <f>'04月統合家計簿'!A53</f>
        <v>年内の出金予定項目明細を記してください</v>
      </c>
      <c r="B53" s="331"/>
      <c r="C53" s="331"/>
      <c r="D53" s="331"/>
      <c r="E53" s="1193">
        <f>'04月統合家計簿'!E53</f>
        <v>0</v>
      </c>
      <c r="F53" s="223">
        <f t="shared" si="3"/>
        <v>0</v>
      </c>
      <c r="G53" s="225">
        <f t="shared" si="4"/>
        <v>0</v>
      </c>
    </row>
    <row r="54" spans="1:7" ht="21" customHeight="1" x14ac:dyDescent="0.15">
      <c r="A54" s="328" t="str">
        <f>'04月統合家計簿'!A54</f>
        <v>年内の出金予定項目明細を記してください</v>
      </c>
      <c r="B54" s="331"/>
      <c r="C54" s="331"/>
      <c r="D54" s="331"/>
      <c r="E54" s="1193">
        <f>'04月統合家計簿'!E54</f>
        <v>0</v>
      </c>
      <c r="F54" s="223">
        <f t="shared" si="3"/>
        <v>0</v>
      </c>
      <c r="G54" s="225">
        <f t="shared" si="4"/>
        <v>0</v>
      </c>
    </row>
    <row r="55" spans="1:7" ht="21" customHeight="1" x14ac:dyDescent="0.15">
      <c r="A55" s="328" t="str">
        <f>'04月統合家計簿'!A55</f>
        <v>年内の出金予定項目明細を記してください</v>
      </c>
      <c r="B55" s="331"/>
      <c r="C55" s="331"/>
      <c r="D55" s="331"/>
      <c r="E55" s="1193">
        <f>'04月統合家計簿'!E55</f>
        <v>0</v>
      </c>
      <c r="F55" s="223">
        <f t="shared" si="3"/>
        <v>0</v>
      </c>
      <c r="G55" s="225">
        <f t="shared" si="4"/>
        <v>0</v>
      </c>
    </row>
    <row r="56" spans="1:7" ht="21" customHeight="1" x14ac:dyDescent="0.15">
      <c r="A56" s="328" t="str">
        <f>'04月統合家計簿'!A56</f>
        <v>年内の出金予定項目明細を記してください</v>
      </c>
      <c r="B56" s="331"/>
      <c r="C56" s="331"/>
      <c r="D56" s="331"/>
      <c r="E56" s="1193">
        <f>'04月統合家計簿'!E56</f>
        <v>0</v>
      </c>
      <c r="F56" s="223">
        <f t="shared" si="3"/>
        <v>0</v>
      </c>
      <c r="G56" s="225">
        <f t="shared" si="4"/>
        <v>0</v>
      </c>
    </row>
    <row r="57" spans="1:7" ht="21" customHeight="1" thickBot="1" x14ac:dyDescent="0.2">
      <c r="A57" s="328" t="str">
        <f>'04月統合家計簿'!A57</f>
        <v>年内の出金予定項目明細を記してください</v>
      </c>
      <c r="B57" s="336"/>
      <c r="C57" s="336"/>
      <c r="D57" s="336"/>
      <c r="E57" s="1194">
        <f>'04月統合家計簿'!E57</f>
        <v>0</v>
      </c>
      <c r="F57" s="227">
        <f t="shared" si="3"/>
        <v>0</v>
      </c>
      <c r="G57" s="292">
        <f t="shared" si="4"/>
        <v>0</v>
      </c>
    </row>
    <row r="58" spans="1:7" ht="42" customHeight="1" thickBot="1" x14ac:dyDescent="0.2">
      <c r="A58" s="213"/>
      <c r="B58" s="198"/>
      <c r="C58" s="198"/>
      <c r="D58" s="202" t="s">
        <v>69</v>
      </c>
      <c r="E58" s="221">
        <f>SUM(E38:E57)</f>
        <v>0</v>
      </c>
      <c r="F58" s="221">
        <f>SUM(F38:F57)</f>
        <v>0</v>
      </c>
      <c r="G58" s="226">
        <f>SUM(G38:G57)</f>
        <v>0</v>
      </c>
    </row>
    <row r="59" spans="1:7" ht="39.75" customHeight="1" x14ac:dyDescent="0.2">
      <c r="A59" s="193"/>
      <c r="B59" s="1"/>
      <c r="C59" s="1"/>
      <c r="D59" s="1"/>
      <c r="E59" s="1"/>
      <c r="F59" s="207" t="s">
        <v>75</v>
      </c>
      <c r="G59" s="229">
        <f>G34-G58</f>
        <v>0</v>
      </c>
    </row>
    <row r="60" spans="1:7" ht="18" customHeight="1" x14ac:dyDescent="0.15">
      <c r="A60" s="194"/>
      <c r="B60" s="1"/>
      <c r="C60" s="1"/>
      <c r="D60" s="1"/>
      <c r="E60" s="200"/>
      <c r="F60" s="1"/>
      <c r="G60" s="219" t="s">
        <v>188</v>
      </c>
    </row>
    <row r="61" spans="1:7" ht="18" customHeight="1" x14ac:dyDescent="0.15">
      <c r="A61" s="194"/>
      <c r="B61" s="1"/>
      <c r="C61" s="1"/>
      <c r="D61" s="1"/>
      <c r="E61" s="200"/>
      <c r="F61" s="219"/>
      <c r="G61" s="2"/>
    </row>
    <row r="77" ht="36" customHeight="1" x14ac:dyDescent="0.4"/>
  </sheetData>
  <sheetProtection sheet="1" objects="1" scenarios="1"/>
  <mergeCells count="7">
    <mergeCell ref="A37:D37"/>
    <mergeCell ref="A1:G1"/>
    <mergeCell ref="A2:G2"/>
    <mergeCell ref="A20:G20"/>
    <mergeCell ref="A6:B6"/>
    <mergeCell ref="A23:F23"/>
    <mergeCell ref="A22:D22"/>
  </mergeCells>
  <phoneticPr fontId="1"/>
  <pageMargins left="0.70866141732283472" right="0.36" top="0.53" bottom="0.32" header="0.31496062992125984" footer="0.19"/>
  <pageSetup paperSize="9" scale="68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rgb="FFE5FFFF"/>
  </sheetPr>
  <dimension ref="A1:AD57"/>
  <sheetViews>
    <sheetView zoomScaleNormal="100" workbookViewId="0">
      <pane xSplit="1" ySplit="4" topLeftCell="B5" activePane="bottomRight" state="frozen"/>
      <selection activeCell="B55" sqref="B55"/>
      <selection pane="topRight" activeCell="B55" sqref="B55"/>
      <selection pane="bottomLeft" activeCell="B55" sqref="B55"/>
      <selection pane="bottomRight" sqref="A1:L1"/>
    </sheetView>
  </sheetViews>
  <sheetFormatPr defaultRowHeight="18.75" x14ac:dyDescent="0.4"/>
  <cols>
    <col min="1" max="1" width="15.625" style="11" customWidth="1"/>
    <col min="2" max="3" width="13.125" style="11" customWidth="1"/>
    <col min="4" max="4" width="35.625" style="11" customWidth="1"/>
    <col min="5" max="5" width="9.625" style="11" customWidth="1"/>
    <col min="6" max="6" width="13.125" style="11" customWidth="1"/>
    <col min="7" max="7" width="35.625" style="11" customWidth="1"/>
    <col min="8" max="8" width="9.625" style="10" customWidth="1"/>
    <col min="9" max="9" width="13.125" style="11" customWidth="1"/>
    <col min="10" max="10" width="35.625" style="11" customWidth="1"/>
    <col min="11" max="11" width="9.625" style="11" customWidth="1"/>
    <col min="12" max="12" width="16.625" style="122" bestFit="1" customWidth="1"/>
    <col min="13" max="13" width="13.75" style="14" customWidth="1"/>
    <col min="14" max="14" width="14.25" style="15" bestFit="1" customWidth="1"/>
    <col min="15" max="15" width="10.875" style="16" bestFit="1" customWidth="1"/>
    <col min="16" max="16" width="9" style="11"/>
    <col min="17" max="17" width="10.25" style="17" bestFit="1" customWidth="1"/>
    <col min="18" max="18" width="14.5" style="18" customWidth="1"/>
    <col min="19" max="19" width="10.625" style="19" bestFit="1" customWidth="1"/>
    <col min="20" max="20" width="9.125" style="20" bestFit="1" customWidth="1"/>
    <col min="21" max="21" width="9" style="21"/>
    <col min="22" max="22" width="16.5" style="18" customWidth="1"/>
    <col min="23" max="23" width="11.375" style="20" bestFit="1" customWidth="1"/>
    <col min="24" max="24" width="12.125" style="22" customWidth="1"/>
    <col min="25" max="25" width="12.625" style="23" customWidth="1"/>
    <col min="26" max="26" width="10.5" style="24" bestFit="1" customWidth="1"/>
    <col min="27" max="27" width="9.125" style="25" bestFit="1" customWidth="1"/>
    <col min="28" max="28" width="5.125" style="123" customWidth="1"/>
    <col min="29" max="29" width="10" style="17" customWidth="1"/>
    <col min="30" max="30" width="12.25" style="17" customWidth="1"/>
    <col min="31" max="31" width="12.25" style="11" customWidth="1"/>
    <col min="32" max="16384" width="9" style="11"/>
  </cols>
  <sheetData>
    <row r="1" spans="1:28" ht="63" customHeight="1" x14ac:dyDescent="0.4">
      <c r="A1" s="1230" t="s">
        <v>241</v>
      </c>
      <c r="B1" s="1230"/>
      <c r="C1" s="1230"/>
      <c r="D1" s="1230"/>
      <c r="E1" s="1230"/>
      <c r="F1" s="1230"/>
      <c r="G1" s="1230"/>
      <c r="H1" s="1230"/>
      <c r="I1" s="1230"/>
      <c r="J1" s="1230"/>
      <c r="K1" s="1230"/>
      <c r="L1" s="1230"/>
      <c r="AB1" s="31"/>
    </row>
    <row r="2" spans="1:28" ht="21" customHeight="1" x14ac:dyDescent="0.4">
      <c r="A2" s="1231" t="s">
        <v>10</v>
      </c>
      <c r="B2" s="1231"/>
      <c r="C2" s="1231"/>
      <c r="D2" s="1231"/>
      <c r="E2" s="1231"/>
      <c r="F2" s="1231"/>
      <c r="G2" s="1231"/>
      <c r="H2" s="1231"/>
      <c r="I2" s="1231"/>
      <c r="J2" s="1231"/>
      <c r="K2" s="1231"/>
      <c r="L2" s="1231"/>
      <c r="AB2" s="31"/>
    </row>
    <row r="3" spans="1:28" ht="21" customHeight="1" thickBot="1" x14ac:dyDescent="0.45">
      <c r="A3" s="9" t="s">
        <v>91</v>
      </c>
      <c r="C3" s="32" t="s">
        <v>11</v>
      </c>
      <c r="D3" s="33"/>
      <c r="E3" s="33"/>
      <c r="F3" s="34"/>
      <c r="G3" s="33"/>
      <c r="H3" s="33"/>
      <c r="I3" s="35"/>
      <c r="J3" s="12" t="s">
        <v>6</v>
      </c>
      <c r="K3" s="13" t="s">
        <v>7</v>
      </c>
      <c r="L3" s="36">
        <f ca="1">NOW()</f>
        <v>44276.014670717595</v>
      </c>
      <c r="AB3" s="17"/>
    </row>
    <row r="4" spans="1:28" ht="52.5" customHeight="1" thickTop="1" thickBot="1" x14ac:dyDescent="0.45">
      <c r="A4" s="37" t="s">
        <v>12</v>
      </c>
      <c r="B4" s="38" t="s">
        <v>13</v>
      </c>
      <c r="C4" s="39" t="s">
        <v>14</v>
      </c>
      <c r="D4" s="40" t="s">
        <v>15</v>
      </c>
      <c r="E4" s="41" t="s">
        <v>16</v>
      </c>
      <c r="F4" s="42" t="s">
        <v>17</v>
      </c>
      <c r="G4" s="43" t="s">
        <v>18</v>
      </c>
      <c r="H4" s="44" t="s">
        <v>19</v>
      </c>
      <c r="I4" s="45" t="s">
        <v>20</v>
      </c>
      <c r="J4" s="46" t="s">
        <v>21</v>
      </c>
      <c r="K4" s="47" t="s">
        <v>22</v>
      </c>
      <c r="L4" s="48" t="s">
        <v>23</v>
      </c>
      <c r="M4" s="49"/>
      <c r="N4" s="50"/>
      <c r="O4" s="51"/>
      <c r="Q4" s="52"/>
      <c r="R4" s="49"/>
      <c r="S4" s="53"/>
      <c r="T4" s="54"/>
      <c r="U4" s="55"/>
      <c r="AB4" s="17"/>
    </row>
    <row r="5" spans="1:28" ht="19.5" thickTop="1" x14ac:dyDescent="0.4">
      <c r="A5" s="56" t="str">
        <f>'05月統合家計簿'!A7</f>
        <v>○○銀行　１</v>
      </c>
      <c r="B5" s="182">
        <f>'04月銀行口座入出金表'!L5</f>
        <v>0</v>
      </c>
      <c r="C5" s="57">
        <f>'05月カード利用明細表'!B14</f>
        <v>0</v>
      </c>
      <c r="D5" s="503" t="s">
        <v>50</v>
      </c>
      <c r="E5" s="342"/>
      <c r="F5" s="358"/>
      <c r="G5" s="372"/>
      <c r="H5" s="364"/>
      <c r="I5" s="373"/>
      <c r="J5" s="372"/>
      <c r="K5" s="374"/>
      <c r="L5" s="58">
        <f>B5-SUM(C5:C7)+SUM(F5:F9)-SUM(I5:I9)</f>
        <v>0</v>
      </c>
      <c r="M5" s="49"/>
      <c r="N5" s="59"/>
      <c r="O5" s="51"/>
      <c r="Q5" s="52"/>
      <c r="R5" s="49"/>
      <c r="S5" s="53"/>
      <c r="T5" s="54"/>
      <c r="U5" s="55"/>
      <c r="AB5" s="17"/>
    </row>
    <row r="6" spans="1:28" x14ac:dyDescent="0.4">
      <c r="A6" s="60" t="s">
        <v>24</v>
      </c>
      <c r="B6" s="61"/>
      <c r="C6" s="367"/>
      <c r="D6" s="341"/>
      <c r="E6" s="368"/>
      <c r="F6" s="343"/>
      <c r="G6" s="369"/>
      <c r="H6" s="345"/>
      <c r="I6" s="346"/>
      <c r="J6" s="344"/>
      <c r="K6" s="347"/>
      <c r="L6" s="62"/>
      <c r="M6" s="49"/>
      <c r="N6" s="50"/>
      <c r="O6" s="51"/>
      <c r="Q6" s="52"/>
      <c r="R6" s="49"/>
      <c r="S6" s="53"/>
      <c r="T6" s="54"/>
      <c r="U6" s="55"/>
      <c r="AB6" s="17"/>
    </row>
    <row r="7" spans="1:28" x14ac:dyDescent="0.4">
      <c r="A7" s="63">
        <f>SUM(C5:C7)</f>
        <v>0</v>
      </c>
      <c r="B7" s="61"/>
      <c r="C7" s="340"/>
      <c r="D7" s="341"/>
      <c r="E7" s="342"/>
      <c r="F7" s="343"/>
      <c r="G7" s="344"/>
      <c r="H7" s="345"/>
      <c r="I7" s="346"/>
      <c r="J7" s="344"/>
      <c r="K7" s="347"/>
      <c r="L7" s="62"/>
      <c r="M7" s="49"/>
      <c r="N7" s="50"/>
      <c r="O7" s="51"/>
      <c r="Q7" s="52"/>
      <c r="R7" s="49"/>
      <c r="S7" s="53"/>
      <c r="T7" s="54"/>
      <c r="U7" s="55"/>
      <c r="AB7" s="17"/>
    </row>
    <row r="8" spans="1:28" x14ac:dyDescent="0.4">
      <c r="A8" s="64" t="s">
        <v>25</v>
      </c>
      <c r="B8" s="61"/>
      <c r="C8" s="340"/>
      <c r="D8" s="363"/>
      <c r="E8" s="342"/>
      <c r="F8" s="343"/>
      <c r="G8" s="344"/>
      <c r="H8" s="345"/>
      <c r="I8" s="346"/>
      <c r="J8" s="344"/>
      <c r="K8" s="347"/>
      <c r="L8" s="62"/>
      <c r="M8" s="49"/>
      <c r="N8" s="50"/>
      <c r="O8" s="51"/>
      <c r="Q8" s="52"/>
      <c r="R8" s="49"/>
      <c r="S8" s="53"/>
      <c r="T8" s="54"/>
      <c r="U8" s="55"/>
      <c r="AB8" s="17"/>
    </row>
    <row r="9" spans="1:28" ht="19.5" thickBot="1" x14ac:dyDescent="0.45">
      <c r="A9" s="65">
        <f>B5-SUM(C5:C9)</f>
        <v>0</v>
      </c>
      <c r="B9" s="66"/>
      <c r="C9" s="348"/>
      <c r="D9" s="370"/>
      <c r="E9" s="371"/>
      <c r="F9" s="351"/>
      <c r="G9" s="352"/>
      <c r="H9" s="353"/>
      <c r="I9" s="354"/>
      <c r="J9" s="352"/>
      <c r="K9" s="355"/>
      <c r="L9" s="67"/>
      <c r="M9" s="49"/>
      <c r="N9" s="50"/>
      <c r="O9" s="51"/>
      <c r="Q9" s="52"/>
      <c r="R9" s="49"/>
      <c r="S9" s="53"/>
      <c r="T9" s="54"/>
      <c r="U9" s="55"/>
      <c r="AB9" s="17"/>
    </row>
    <row r="10" spans="1:28" x14ac:dyDescent="0.4">
      <c r="A10" s="68" t="str">
        <f>'05月統合家計簿'!A8</f>
        <v>○○銀行　２</v>
      </c>
      <c r="B10" s="220">
        <f>'04月銀行口座入出金表'!L10</f>
        <v>0</v>
      </c>
      <c r="C10" s="69">
        <f>'05月カード利用明細表'!B26</f>
        <v>0</v>
      </c>
      <c r="D10" s="356" t="s">
        <v>51</v>
      </c>
      <c r="E10" s="357"/>
      <c r="F10" s="358"/>
      <c r="G10" s="359"/>
      <c r="H10" s="345"/>
      <c r="I10" s="360"/>
      <c r="J10" s="359"/>
      <c r="K10" s="361"/>
      <c r="L10" s="58">
        <f>B10-SUM(C10:C14)+SUM(F10:F14)-SUM(I10:I14)</f>
        <v>0</v>
      </c>
      <c r="M10" s="49"/>
      <c r="N10" s="50"/>
      <c r="O10" s="51"/>
      <c r="Q10" s="52"/>
      <c r="R10" s="49"/>
      <c r="S10" s="53"/>
      <c r="T10" s="54"/>
      <c r="U10" s="55"/>
      <c r="AB10" s="17"/>
    </row>
    <row r="11" spans="1:28" x14ac:dyDescent="0.4">
      <c r="A11" s="60" t="s">
        <v>24</v>
      </c>
      <c r="B11" s="61"/>
      <c r="C11" s="340"/>
      <c r="D11" s="341"/>
      <c r="E11" s="342"/>
      <c r="F11" s="343"/>
      <c r="G11" s="344"/>
      <c r="H11" s="345"/>
      <c r="I11" s="346"/>
      <c r="J11" s="344"/>
      <c r="K11" s="347"/>
      <c r="L11" s="62"/>
      <c r="M11" s="49"/>
      <c r="N11" s="50"/>
      <c r="O11" s="51"/>
      <c r="Q11" s="52"/>
      <c r="R11" s="49"/>
      <c r="S11" s="53"/>
      <c r="T11" s="54"/>
      <c r="U11" s="55"/>
      <c r="AB11" s="17"/>
    </row>
    <row r="12" spans="1:28" x14ac:dyDescent="0.4">
      <c r="A12" s="63">
        <f>SUM(C10:C14)</f>
        <v>0</v>
      </c>
      <c r="B12" s="61"/>
      <c r="C12" s="340"/>
      <c r="D12" s="341"/>
      <c r="E12" s="342"/>
      <c r="F12" s="343"/>
      <c r="G12" s="344"/>
      <c r="H12" s="345"/>
      <c r="I12" s="346"/>
      <c r="J12" s="344"/>
      <c r="K12" s="347"/>
      <c r="L12" s="62"/>
      <c r="M12" s="49"/>
      <c r="N12" s="50"/>
      <c r="O12" s="51"/>
      <c r="Q12" s="52"/>
      <c r="R12" s="49"/>
      <c r="S12" s="53"/>
      <c r="T12" s="54"/>
      <c r="U12" s="55"/>
      <c r="AB12" s="17"/>
    </row>
    <row r="13" spans="1:28" x14ac:dyDescent="0.4">
      <c r="A13" s="64" t="s">
        <v>25</v>
      </c>
      <c r="B13" s="61"/>
      <c r="C13" s="340"/>
      <c r="D13" s="363"/>
      <c r="E13" s="342"/>
      <c r="F13" s="343"/>
      <c r="G13" s="344"/>
      <c r="H13" s="345"/>
      <c r="I13" s="346"/>
      <c r="J13" s="344"/>
      <c r="K13" s="347"/>
      <c r="L13" s="62"/>
      <c r="M13" s="49"/>
      <c r="N13" s="50"/>
      <c r="O13" s="51"/>
      <c r="Q13" s="52"/>
      <c r="R13" s="49"/>
      <c r="S13" s="53"/>
      <c r="T13" s="54"/>
      <c r="U13" s="55"/>
      <c r="AB13" s="17"/>
    </row>
    <row r="14" spans="1:28" ht="19.5" thickBot="1" x14ac:dyDescent="0.45">
      <c r="A14" s="65">
        <f>B10-SUM(C10:C14)</f>
        <v>0</v>
      </c>
      <c r="B14" s="188"/>
      <c r="C14" s="348"/>
      <c r="D14" s="366"/>
      <c r="E14" s="350"/>
      <c r="F14" s="351"/>
      <c r="G14" s="352"/>
      <c r="H14" s="353"/>
      <c r="I14" s="354"/>
      <c r="J14" s="352"/>
      <c r="K14" s="355"/>
      <c r="L14" s="67"/>
      <c r="M14" s="49"/>
      <c r="N14" s="50"/>
      <c r="O14" s="51"/>
      <c r="Q14" s="52"/>
      <c r="R14" s="49"/>
      <c r="S14" s="53"/>
      <c r="T14" s="54"/>
      <c r="U14" s="55"/>
      <c r="AB14" s="17"/>
    </row>
    <row r="15" spans="1:28" x14ac:dyDescent="0.4">
      <c r="A15" s="68" t="str">
        <f>'05月統合家計簿'!A9</f>
        <v>○○銀行　３</v>
      </c>
      <c r="B15" s="502">
        <f>'04月銀行口座入出金表'!L15</f>
        <v>0</v>
      </c>
      <c r="C15" s="57">
        <f>'05月カード利用明細表'!B38</f>
        <v>0</v>
      </c>
      <c r="D15" s="356" t="s">
        <v>52</v>
      </c>
      <c r="E15" s="357"/>
      <c r="F15" s="358"/>
      <c r="G15" s="359"/>
      <c r="H15" s="345"/>
      <c r="I15" s="360"/>
      <c r="J15" s="359"/>
      <c r="K15" s="361"/>
      <c r="L15" s="58">
        <f>B15-SUM(C15:C19)+SUM(F15:F19)-SUM(I15:I19)</f>
        <v>0</v>
      </c>
      <c r="M15" s="49"/>
      <c r="N15" s="50"/>
      <c r="O15" s="51"/>
      <c r="Q15" s="52"/>
      <c r="R15" s="49"/>
      <c r="S15" s="53"/>
      <c r="T15" s="54"/>
      <c r="U15" s="55"/>
      <c r="AB15" s="17"/>
    </row>
    <row r="16" spans="1:28" x14ac:dyDescent="0.4">
      <c r="A16" s="60" t="s">
        <v>24</v>
      </c>
      <c r="B16" s="61"/>
      <c r="C16" s="340"/>
      <c r="D16" s="341"/>
      <c r="E16" s="342"/>
      <c r="F16" s="343"/>
      <c r="G16" s="344"/>
      <c r="H16" s="345"/>
      <c r="I16" s="346"/>
      <c r="J16" s="344"/>
      <c r="K16" s="347"/>
      <c r="L16" s="62"/>
      <c r="M16" s="49"/>
      <c r="N16" s="50"/>
      <c r="O16" s="51"/>
      <c r="Q16" s="52"/>
      <c r="R16" s="49"/>
      <c r="S16" s="53"/>
      <c r="T16" s="54"/>
      <c r="U16" s="55"/>
      <c r="AB16" s="17"/>
    </row>
    <row r="17" spans="1:27" s="17" customFormat="1" x14ac:dyDescent="0.4">
      <c r="A17" s="63">
        <f>SUM(C15:C19)</f>
        <v>0</v>
      </c>
      <c r="B17" s="61"/>
      <c r="C17" s="340"/>
      <c r="D17" s="363"/>
      <c r="E17" s="342"/>
      <c r="F17" s="343"/>
      <c r="G17" s="344"/>
      <c r="H17" s="345"/>
      <c r="I17" s="346"/>
      <c r="J17" s="344"/>
      <c r="K17" s="347"/>
      <c r="L17" s="62"/>
      <c r="M17" s="49"/>
      <c r="N17" s="50"/>
      <c r="O17" s="51"/>
      <c r="P17" s="11"/>
      <c r="Q17" s="52"/>
      <c r="R17" s="49"/>
      <c r="S17" s="53"/>
      <c r="T17" s="54"/>
      <c r="U17" s="55"/>
      <c r="V17" s="18"/>
      <c r="W17" s="20"/>
      <c r="X17" s="22"/>
      <c r="Y17" s="23"/>
      <c r="Z17" s="24"/>
      <c r="AA17" s="25"/>
    </row>
    <row r="18" spans="1:27" s="17" customFormat="1" x14ac:dyDescent="0.4">
      <c r="A18" s="64" t="s">
        <v>25</v>
      </c>
      <c r="B18" s="61"/>
      <c r="C18" s="340"/>
      <c r="D18" s="363"/>
      <c r="E18" s="342"/>
      <c r="F18" s="343"/>
      <c r="G18" s="344"/>
      <c r="H18" s="345"/>
      <c r="I18" s="346"/>
      <c r="J18" s="344"/>
      <c r="K18" s="347"/>
      <c r="L18" s="62"/>
      <c r="M18" s="49"/>
      <c r="N18" s="50"/>
      <c r="O18" s="51"/>
      <c r="P18" s="11"/>
      <c r="Q18" s="52"/>
      <c r="R18" s="49"/>
      <c r="S18" s="53"/>
      <c r="T18" s="54"/>
      <c r="U18" s="55"/>
      <c r="V18" s="18"/>
      <c r="W18" s="20"/>
      <c r="X18" s="22"/>
      <c r="Y18" s="23"/>
      <c r="Z18" s="24"/>
      <c r="AA18" s="25"/>
    </row>
    <row r="19" spans="1:27" s="17" customFormat="1" ht="19.5" thickBot="1" x14ac:dyDescent="0.45">
      <c r="A19" s="65">
        <f>B15-SUM(C15:C19)</f>
        <v>0</v>
      </c>
      <c r="B19" s="188"/>
      <c r="C19" s="348"/>
      <c r="D19" s="363"/>
      <c r="E19" s="350"/>
      <c r="F19" s="351"/>
      <c r="G19" s="352"/>
      <c r="H19" s="353"/>
      <c r="I19" s="354"/>
      <c r="J19" s="352"/>
      <c r="K19" s="355"/>
      <c r="L19" s="67"/>
      <c r="M19" s="49"/>
      <c r="N19" s="50"/>
      <c r="O19" s="51"/>
      <c r="P19" s="11"/>
      <c r="Q19" s="52"/>
      <c r="R19" s="49"/>
      <c r="S19" s="53"/>
      <c r="T19" s="54"/>
      <c r="U19" s="55"/>
      <c r="V19" s="18"/>
      <c r="W19" s="20"/>
      <c r="X19" s="22"/>
      <c r="Y19" s="23"/>
      <c r="Z19" s="24"/>
      <c r="AA19" s="25"/>
    </row>
    <row r="20" spans="1:27" s="17" customFormat="1" x14ac:dyDescent="0.4">
      <c r="A20" s="68" t="str">
        <f>'05月統合家計簿'!A10</f>
        <v>○○銀行　４</v>
      </c>
      <c r="B20" s="502">
        <f>'04月銀行口座入出金表'!L20</f>
        <v>0</v>
      </c>
      <c r="C20" s="57">
        <f>'05月カード利用明細表'!B50</f>
        <v>0</v>
      </c>
      <c r="D20" s="356" t="s">
        <v>53</v>
      </c>
      <c r="E20" s="357"/>
      <c r="F20" s="358"/>
      <c r="G20" s="359"/>
      <c r="H20" s="345"/>
      <c r="I20" s="360"/>
      <c r="J20" s="359"/>
      <c r="K20" s="361"/>
      <c r="L20" s="58">
        <f>B20-SUM(C20:C24)+SUM(F20:F24)-SUM(I20:I24)</f>
        <v>0</v>
      </c>
      <c r="M20" s="49"/>
      <c r="N20" s="50"/>
      <c r="O20" s="51"/>
      <c r="P20" s="11"/>
      <c r="Q20" s="52"/>
      <c r="R20" s="49"/>
      <c r="S20" s="53"/>
      <c r="T20" s="54"/>
      <c r="U20" s="55"/>
      <c r="V20" s="18"/>
      <c r="W20" s="20"/>
      <c r="X20" s="22"/>
      <c r="Y20" s="23"/>
      <c r="Z20" s="24"/>
      <c r="AA20" s="25"/>
    </row>
    <row r="21" spans="1:27" s="17" customFormat="1" x14ac:dyDescent="0.4">
      <c r="A21" s="60" t="s">
        <v>24</v>
      </c>
      <c r="B21" s="61"/>
      <c r="C21" s="340"/>
      <c r="D21" s="341"/>
      <c r="E21" s="342"/>
      <c r="F21" s="343"/>
      <c r="G21" s="344"/>
      <c r="H21" s="345"/>
      <c r="I21" s="346"/>
      <c r="J21" s="344"/>
      <c r="K21" s="347"/>
      <c r="L21" s="62"/>
      <c r="M21" s="49"/>
      <c r="N21" s="50"/>
      <c r="O21" s="51"/>
      <c r="P21" s="11"/>
      <c r="Q21" s="52"/>
      <c r="R21" s="49"/>
      <c r="S21" s="53"/>
      <c r="T21" s="54"/>
      <c r="U21" s="55"/>
      <c r="V21" s="18"/>
      <c r="W21" s="20"/>
      <c r="X21" s="22"/>
      <c r="Y21" s="23"/>
      <c r="Z21" s="24"/>
      <c r="AA21" s="25"/>
    </row>
    <row r="22" spans="1:27" s="17" customFormat="1" x14ac:dyDescent="0.4">
      <c r="A22" s="63">
        <f>SUM(C20:C24)</f>
        <v>0</v>
      </c>
      <c r="B22" s="61"/>
      <c r="C22" s="340"/>
      <c r="D22" s="341"/>
      <c r="E22" s="342"/>
      <c r="F22" s="343"/>
      <c r="G22" s="344"/>
      <c r="H22" s="345"/>
      <c r="I22" s="346"/>
      <c r="J22" s="344"/>
      <c r="K22" s="347"/>
      <c r="L22" s="62"/>
      <c r="M22" s="49"/>
      <c r="N22" s="50"/>
      <c r="O22" s="51"/>
      <c r="P22" s="11"/>
      <c r="Q22" s="52"/>
      <c r="R22" s="49"/>
      <c r="S22" s="53"/>
      <c r="T22" s="54"/>
      <c r="U22" s="55"/>
      <c r="V22" s="18"/>
      <c r="W22" s="20"/>
      <c r="X22" s="22"/>
      <c r="Y22" s="23"/>
      <c r="Z22" s="24"/>
      <c r="AA22" s="25"/>
    </row>
    <row r="23" spans="1:27" s="17" customFormat="1" x14ac:dyDescent="0.4">
      <c r="A23" s="64" t="s">
        <v>25</v>
      </c>
      <c r="B23" s="61"/>
      <c r="C23" s="340"/>
      <c r="D23" s="341"/>
      <c r="E23" s="342"/>
      <c r="F23" s="343"/>
      <c r="G23" s="344"/>
      <c r="H23" s="345"/>
      <c r="I23" s="346"/>
      <c r="J23" s="344"/>
      <c r="K23" s="347"/>
      <c r="L23" s="62"/>
      <c r="M23" s="49"/>
      <c r="N23" s="50"/>
      <c r="O23" s="51"/>
      <c r="P23" s="11"/>
      <c r="Q23" s="52"/>
      <c r="R23" s="49"/>
      <c r="S23" s="53"/>
      <c r="T23" s="54"/>
      <c r="U23" s="55"/>
      <c r="V23" s="18"/>
      <c r="W23" s="20"/>
      <c r="X23" s="22"/>
      <c r="Y23" s="23"/>
      <c r="Z23" s="24"/>
      <c r="AA23" s="25"/>
    </row>
    <row r="24" spans="1:27" s="17" customFormat="1" ht="19.5" thickBot="1" x14ac:dyDescent="0.45">
      <c r="A24" s="65">
        <f>B20-SUM(C20:C24)</f>
        <v>0</v>
      </c>
      <c r="B24" s="188"/>
      <c r="C24" s="348"/>
      <c r="D24" s="349"/>
      <c r="E24" s="350"/>
      <c r="F24" s="351"/>
      <c r="G24" s="352"/>
      <c r="H24" s="353"/>
      <c r="I24" s="354"/>
      <c r="J24" s="352"/>
      <c r="K24" s="355"/>
      <c r="L24" s="67"/>
      <c r="M24" s="49"/>
      <c r="N24" s="50"/>
      <c r="O24" s="51"/>
      <c r="P24" s="11"/>
      <c r="Q24" s="52"/>
      <c r="R24" s="49"/>
      <c r="S24" s="53"/>
      <c r="T24" s="54"/>
      <c r="U24" s="55"/>
      <c r="V24" s="18"/>
      <c r="W24" s="20"/>
      <c r="X24" s="22"/>
      <c r="Y24" s="23"/>
      <c r="Z24" s="24"/>
      <c r="AA24" s="25"/>
    </row>
    <row r="25" spans="1:27" s="17" customFormat="1" x14ac:dyDescent="0.4">
      <c r="A25" s="68" t="str">
        <f>'05月統合家計簿'!A11</f>
        <v>○○銀行　５</v>
      </c>
      <c r="B25" s="502">
        <f>'04月銀行口座入出金表'!L25</f>
        <v>0</v>
      </c>
      <c r="C25" s="57">
        <f>'05月カード利用明細表'!B62</f>
        <v>0</v>
      </c>
      <c r="D25" s="356" t="s">
        <v>54</v>
      </c>
      <c r="E25" s="357"/>
      <c r="F25" s="358"/>
      <c r="G25" s="359"/>
      <c r="H25" s="345"/>
      <c r="I25" s="360"/>
      <c r="J25" s="359"/>
      <c r="K25" s="361"/>
      <c r="L25" s="58">
        <f>B25-SUM(C25:C29)+SUM(F25:F29)-SUM(I25:I29)</f>
        <v>0</v>
      </c>
      <c r="M25" s="49"/>
      <c r="N25" s="50"/>
      <c r="O25" s="51"/>
      <c r="P25" s="11"/>
      <c r="Q25" s="52"/>
      <c r="R25" s="49"/>
      <c r="S25" s="53"/>
      <c r="T25" s="54"/>
      <c r="U25" s="55"/>
      <c r="V25" s="18"/>
      <c r="W25" s="20"/>
      <c r="X25" s="22"/>
      <c r="Y25" s="23"/>
      <c r="Z25" s="24"/>
      <c r="AA25" s="25"/>
    </row>
    <row r="26" spans="1:27" s="17" customFormat="1" x14ac:dyDescent="0.4">
      <c r="A26" s="60" t="s">
        <v>24</v>
      </c>
      <c r="B26" s="61"/>
      <c r="C26" s="340"/>
      <c r="D26" s="341"/>
      <c r="E26" s="342"/>
      <c r="F26" s="343"/>
      <c r="G26" s="344"/>
      <c r="H26" s="345"/>
      <c r="I26" s="346"/>
      <c r="J26" s="344"/>
      <c r="K26" s="347"/>
      <c r="L26" s="62"/>
      <c r="M26" s="49"/>
      <c r="N26" s="50"/>
      <c r="O26" s="51"/>
      <c r="P26" s="11"/>
      <c r="Q26" s="52"/>
      <c r="R26" s="49"/>
      <c r="S26" s="53"/>
      <c r="T26" s="54"/>
      <c r="U26" s="55"/>
      <c r="V26" s="18"/>
      <c r="W26" s="20"/>
      <c r="X26" s="22"/>
      <c r="Y26" s="23"/>
      <c r="Z26" s="24"/>
      <c r="AA26" s="25"/>
    </row>
    <row r="27" spans="1:27" s="17" customFormat="1" x14ac:dyDescent="0.4">
      <c r="A27" s="63">
        <f>SUM(C25:C29)</f>
        <v>0</v>
      </c>
      <c r="B27" s="61"/>
      <c r="C27" s="340"/>
      <c r="D27" s="341"/>
      <c r="E27" s="342"/>
      <c r="F27" s="343"/>
      <c r="G27" s="344"/>
      <c r="H27" s="345"/>
      <c r="I27" s="346"/>
      <c r="J27" s="344"/>
      <c r="K27" s="347"/>
      <c r="L27" s="62"/>
      <c r="M27" s="49"/>
      <c r="N27" s="50"/>
      <c r="O27" s="51"/>
      <c r="P27" s="11"/>
      <c r="Q27" s="52"/>
      <c r="R27" s="49"/>
      <c r="S27" s="53"/>
      <c r="T27" s="54"/>
      <c r="U27" s="55"/>
      <c r="V27" s="18"/>
      <c r="W27" s="20"/>
      <c r="X27" s="22"/>
      <c r="Y27" s="23"/>
      <c r="Z27" s="24"/>
      <c r="AA27" s="25"/>
    </row>
    <row r="28" spans="1:27" s="17" customFormat="1" x14ac:dyDescent="0.4">
      <c r="A28" s="64" t="s">
        <v>25</v>
      </c>
      <c r="B28" s="61"/>
      <c r="C28" s="340"/>
      <c r="D28" s="341"/>
      <c r="E28" s="342"/>
      <c r="F28" s="343"/>
      <c r="G28" s="344"/>
      <c r="H28" s="345"/>
      <c r="I28" s="346"/>
      <c r="J28" s="344"/>
      <c r="K28" s="347"/>
      <c r="L28" s="62"/>
      <c r="M28" s="49"/>
      <c r="N28" s="50"/>
      <c r="O28" s="51"/>
      <c r="P28" s="11"/>
      <c r="Q28" s="52"/>
      <c r="R28" s="49"/>
      <c r="S28" s="53"/>
      <c r="T28" s="54"/>
      <c r="U28" s="55"/>
      <c r="V28" s="18"/>
      <c r="W28" s="20"/>
      <c r="X28" s="22"/>
      <c r="Y28" s="23"/>
      <c r="Z28" s="24"/>
      <c r="AA28" s="25"/>
    </row>
    <row r="29" spans="1:27" s="17" customFormat="1" ht="19.5" thickBot="1" x14ac:dyDescent="0.45">
      <c r="A29" s="65">
        <f>B25-SUM(C25:C29)</f>
        <v>0</v>
      </c>
      <c r="B29" s="188"/>
      <c r="C29" s="348"/>
      <c r="D29" s="349"/>
      <c r="E29" s="350"/>
      <c r="F29" s="351"/>
      <c r="G29" s="352"/>
      <c r="H29" s="353"/>
      <c r="I29" s="354"/>
      <c r="J29" s="352"/>
      <c r="K29" s="355"/>
      <c r="L29" s="67"/>
      <c r="M29" s="49"/>
      <c r="N29" s="50"/>
      <c r="O29" s="51"/>
      <c r="P29" s="11"/>
      <c r="Q29" s="52"/>
      <c r="R29" s="49"/>
      <c r="S29" s="53"/>
      <c r="T29" s="54"/>
      <c r="U29" s="55"/>
      <c r="V29" s="18"/>
      <c r="W29" s="20"/>
      <c r="X29" s="22"/>
      <c r="Y29" s="23"/>
      <c r="Z29" s="24"/>
      <c r="AA29" s="25"/>
    </row>
    <row r="30" spans="1:27" s="17" customFormat="1" x14ac:dyDescent="0.4">
      <c r="A30" s="68" t="str">
        <f>'05月統合家計簿'!A12</f>
        <v>○○銀行　６</v>
      </c>
      <c r="B30" s="502">
        <f>'04月銀行口座入出金表'!L30</f>
        <v>0</v>
      </c>
      <c r="C30" s="57">
        <f>'05月カード利用明細表'!B74</f>
        <v>0</v>
      </c>
      <c r="D30" s="356" t="s">
        <v>55</v>
      </c>
      <c r="E30" s="357"/>
      <c r="F30" s="358"/>
      <c r="G30" s="359"/>
      <c r="H30" s="364"/>
      <c r="I30" s="360"/>
      <c r="J30" s="359"/>
      <c r="K30" s="361"/>
      <c r="L30" s="58">
        <f>B30-SUM(C30:C34)+SUM(F30:F34)-SUM(I30:I34)</f>
        <v>0</v>
      </c>
      <c r="M30" s="49"/>
      <c r="N30" s="50"/>
      <c r="O30" s="51"/>
      <c r="P30" s="11"/>
      <c r="Q30" s="52"/>
      <c r="R30" s="49"/>
      <c r="S30" s="53"/>
      <c r="T30" s="54"/>
      <c r="U30" s="55"/>
      <c r="V30" s="18"/>
      <c r="W30" s="20"/>
      <c r="X30" s="22"/>
      <c r="Y30" s="23"/>
      <c r="Z30" s="24"/>
      <c r="AA30" s="25"/>
    </row>
    <row r="31" spans="1:27" s="17" customFormat="1" x14ac:dyDescent="0.4">
      <c r="A31" s="60" t="s">
        <v>24</v>
      </c>
      <c r="B31" s="61"/>
      <c r="C31" s="340"/>
      <c r="D31" s="365"/>
      <c r="E31" s="342"/>
      <c r="F31" s="343"/>
      <c r="G31" s="344"/>
      <c r="H31" s="345"/>
      <c r="I31" s="346"/>
      <c r="J31" s="344"/>
      <c r="K31" s="347"/>
      <c r="L31" s="62"/>
      <c r="M31" s="49"/>
      <c r="N31" s="50"/>
      <c r="O31" s="51"/>
      <c r="P31" s="11"/>
      <c r="Q31" s="52"/>
      <c r="R31" s="49"/>
      <c r="S31" s="53"/>
      <c r="T31" s="54"/>
      <c r="U31" s="55"/>
      <c r="V31" s="18"/>
      <c r="W31" s="20"/>
      <c r="X31" s="22"/>
      <c r="Y31" s="23"/>
      <c r="Z31" s="24"/>
      <c r="AA31" s="25"/>
    </row>
    <row r="32" spans="1:27" s="17" customFormat="1" x14ac:dyDescent="0.4">
      <c r="A32" s="63">
        <f>SUM(C30:C34)</f>
        <v>0</v>
      </c>
      <c r="B32" s="61"/>
      <c r="C32" s="340"/>
      <c r="D32" s="341"/>
      <c r="E32" s="342"/>
      <c r="F32" s="343"/>
      <c r="G32" s="344"/>
      <c r="H32" s="345"/>
      <c r="I32" s="346"/>
      <c r="J32" s="344"/>
      <c r="K32" s="347"/>
      <c r="L32" s="62"/>
      <c r="M32" s="49"/>
      <c r="N32" s="50"/>
      <c r="O32" s="51"/>
      <c r="P32" s="11"/>
      <c r="Q32" s="52"/>
      <c r="R32" s="49"/>
      <c r="S32" s="53"/>
      <c r="T32" s="54"/>
      <c r="U32" s="55"/>
      <c r="V32" s="18"/>
      <c r="W32" s="20"/>
      <c r="X32" s="22"/>
      <c r="Y32" s="23"/>
      <c r="Z32" s="24"/>
      <c r="AA32" s="25"/>
    </row>
    <row r="33" spans="1:27" s="17" customFormat="1" x14ac:dyDescent="0.4">
      <c r="A33" s="64" t="s">
        <v>25</v>
      </c>
      <c r="B33" s="61"/>
      <c r="C33" s="340"/>
      <c r="D33" s="363"/>
      <c r="E33" s="342"/>
      <c r="F33" s="343"/>
      <c r="G33" s="344"/>
      <c r="H33" s="345"/>
      <c r="I33" s="346"/>
      <c r="J33" s="344"/>
      <c r="K33" s="347"/>
      <c r="L33" s="62"/>
      <c r="M33" s="49"/>
      <c r="N33" s="50"/>
      <c r="O33" s="51"/>
      <c r="P33" s="11"/>
      <c r="Q33" s="52"/>
      <c r="R33" s="49"/>
      <c r="S33" s="53"/>
      <c r="T33" s="54"/>
      <c r="U33" s="55"/>
      <c r="V33" s="18"/>
      <c r="W33" s="20"/>
      <c r="X33" s="22"/>
      <c r="Y33" s="23"/>
      <c r="Z33" s="24"/>
      <c r="AA33" s="25"/>
    </row>
    <row r="34" spans="1:27" s="17" customFormat="1" ht="19.5" thickBot="1" x14ac:dyDescent="0.45">
      <c r="A34" s="65">
        <f>B30-SUM(C30:C34)</f>
        <v>0</v>
      </c>
      <c r="B34" s="188"/>
      <c r="C34" s="348"/>
      <c r="D34" s="363"/>
      <c r="E34" s="350"/>
      <c r="F34" s="351"/>
      <c r="G34" s="352"/>
      <c r="H34" s="353"/>
      <c r="I34" s="354"/>
      <c r="J34" s="352"/>
      <c r="K34" s="355"/>
      <c r="L34" s="67"/>
      <c r="M34" s="49"/>
      <c r="N34" s="50"/>
      <c r="O34" s="51"/>
      <c r="P34" s="11"/>
      <c r="Q34" s="52"/>
      <c r="R34" s="49"/>
      <c r="S34" s="53"/>
      <c r="T34" s="54"/>
      <c r="U34" s="55"/>
      <c r="V34" s="18"/>
      <c r="W34" s="20"/>
      <c r="X34" s="22"/>
      <c r="Y34" s="23"/>
      <c r="Z34" s="24"/>
      <c r="AA34" s="25"/>
    </row>
    <row r="35" spans="1:27" s="17" customFormat="1" x14ac:dyDescent="0.4">
      <c r="A35" s="68" t="str">
        <f>'05月統合家計簿'!A13</f>
        <v>○○銀行　７</v>
      </c>
      <c r="B35" s="502">
        <f>'04月銀行口座入出金表'!L35</f>
        <v>0</v>
      </c>
      <c r="C35" s="57">
        <f>'05月カード利用明細表'!B86</f>
        <v>0</v>
      </c>
      <c r="D35" s="356" t="s">
        <v>56</v>
      </c>
      <c r="E35" s="357"/>
      <c r="F35" s="358"/>
      <c r="G35" s="359"/>
      <c r="H35" s="364"/>
      <c r="I35" s="360"/>
      <c r="J35" s="359"/>
      <c r="K35" s="361"/>
      <c r="L35" s="58">
        <f>B35-SUM(C35:C39)+SUM(F35:F39)-SUM(I35:I39)</f>
        <v>0</v>
      </c>
      <c r="M35" s="49"/>
      <c r="N35" s="50"/>
      <c r="O35" s="51"/>
      <c r="P35" s="11"/>
      <c r="Q35" s="52"/>
      <c r="R35" s="49"/>
      <c r="S35" s="53"/>
      <c r="T35" s="54"/>
      <c r="U35" s="55"/>
      <c r="V35" s="18"/>
      <c r="W35" s="20"/>
      <c r="X35" s="22"/>
      <c r="Y35" s="23"/>
      <c r="Z35" s="24"/>
      <c r="AA35" s="25"/>
    </row>
    <row r="36" spans="1:27" s="17" customFormat="1" x14ac:dyDescent="0.4">
      <c r="A36" s="60" t="s">
        <v>24</v>
      </c>
      <c r="B36" s="61"/>
      <c r="C36" s="340"/>
      <c r="D36" s="362"/>
      <c r="E36" s="342"/>
      <c r="F36" s="343"/>
      <c r="G36" s="344"/>
      <c r="H36" s="345"/>
      <c r="I36" s="346"/>
      <c r="J36" s="344"/>
      <c r="K36" s="347"/>
      <c r="L36" s="62"/>
      <c r="M36" s="49"/>
      <c r="N36" s="50"/>
      <c r="O36" s="51"/>
      <c r="P36" s="11"/>
      <c r="Q36" s="52"/>
      <c r="R36" s="49"/>
      <c r="S36" s="53"/>
      <c r="T36" s="54"/>
      <c r="U36" s="55"/>
      <c r="V36" s="18"/>
      <c r="W36" s="20"/>
      <c r="X36" s="22"/>
      <c r="Y36" s="23"/>
      <c r="Z36" s="24"/>
      <c r="AA36" s="25"/>
    </row>
    <row r="37" spans="1:27" s="17" customFormat="1" x14ac:dyDescent="0.4">
      <c r="A37" s="63">
        <f>SUM(C35:C39)</f>
        <v>0</v>
      </c>
      <c r="B37" s="61"/>
      <c r="C37" s="340"/>
      <c r="D37" s="341"/>
      <c r="E37" s="342"/>
      <c r="F37" s="343"/>
      <c r="G37" s="344"/>
      <c r="H37" s="345"/>
      <c r="I37" s="346"/>
      <c r="J37" s="344"/>
      <c r="K37" s="347"/>
      <c r="L37" s="62"/>
      <c r="M37" s="49"/>
      <c r="N37" s="50"/>
      <c r="O37" s="51"/>
      <c r="P37" s="11"/>
      <c r="Q37" s="52"/>
      <c r="R37" s="49"/>
      <c r="S37" s="53"/>
      <c r="T37" s="54"/>
      <c r="U37" s="55"/>
      <c r="V37" s="18"/>
      <c r="W37" s="20"/>
      <c r="X37" s="22"/>
      <c r="Y37" s="23"/>
      <c r="Z37" s="24"/>
      <c r="AA37" s="25"/>
    </row>
    <row r="38" spans="1:27" s="17" customFormat="1" x14ac:dyDescent="0.4">
      <c r="A38" s="64" t="s">
        <v>25</v>
      </c>
      <c r="B38" s="61"/>
      <c r="C38" s="340"/>
      <c r="D38" s="363"/>
      <c r="E38" s="342"/>
      <c r="F38" s="343"/>
      <c r="G38" s="344"/>
      <c r="H38" s="345"/>
      <c r="I38" s="346"/>
      <c r="J38" s="344"/>
      <c r="K38" s="347"/>
      <c r="L38" s="62"/>
      <c r="M38" s="49"/>
      <c r="N38" s="50"/>
      <c r="O38" s="51"/>
      <c r="P38" s="11"/>
      <c r="Q38" s="52"/>
      <c r="R38" s="49"/>
      <c r="S38" s="53"/>
      <c r="T38" s="54"/>
      <c r="U38" s="55"/>
      <c r="V38" s="18"/>
      <c r="W38" s="20"/>
      <c r="X38" s="22"/>
      <c r="Y38" s="23"/>
      <c r="Z38" s="24"/>
      <c r="AA38" s="25"/>
    </row>
    <row r="39" spans="1:27" s="17" customFormat="1" ht="19.5" thickBot="1" x14ac:dyDescent="0.45">
      <c r="A39" s="65">
        <f>B35-SUM(C35:C39)</f>
        <v>0</v>
      </c>
      <c r="B39" s="188"/>
      <c r="C39" s="348"/>
      <c r="D39" s="363"/>
      <c r="E39" s="350"/>
      <c r="F39" s="351"/>
      <c r="G39" s="352"/>
      <c r="H39" s="353"/>
      <c r="I39" s="354"/>
      <c r="J39" s="352"/>
      <c r="K39" s="355"/>
      <c r="L39" s="67"/>
      <c r="M39" s="49"/>
      <c r="N39" s="50"/>
      <c r="O39" s="51"/>
      <c r="P39" s="11"/>
      <c r="Q39" s="52"/>
      <c r="R39" s="49"/>
      <c r="S39" s="53"/>
      <c r="T39" s="54"/>
      <c r="U39" s="55"/>
      <c r="V39" s="18"/>
      <c r="W39" s="20"/>
      <c r="X39" s="22"/>
      <c r="Y39" s="23"/>
      <c r="Z39" s="24"/>
      <c r="AA39" s="25"/>
    </row>
    <row r="40" spans="1:27" s="17" customFormat="1" x14ac:dyDescent="0.4">
      <c r="A40" s="68" t="str">
        <f>'05月統合家計簿'!A14</f>
        <v>○○銀行　８</v>
      </c>
      <c r="B40" s="502">
        <f>'04月銀行口座入出金表'!L40</f>
        <v>0</v>
      </c>
      <c r="C40" s="57">
        <f>'05月カード利用明細表'!B98</f>
        <v>0</v>
      </c>
      <c r="D40" s="356" t="s">
        <v>223</v>
      </c>
      <c r="E40" s="357"/>
      <c r="F40" s="358"/>
      <c r="G40" s="359"/>
      <c r="H40" s="345"/>
      <c r="I40" s="360"/>
      <c r="J40" s="359"/>
      <c r="K40" s="361"/>
      <c r="L40" s="58">
        <f>B40-SUM(C40:C44)+SUM(F40:F44)-SUM(I40:I44)</f>
        <v>0</v>
      </c>
      <c r="M40" s="49"/>
      <c r="N40" s="50"/>
      <c r="O40" s="51"/>
      <c r="P40" s="11"/>
      <c r="Q40" s="52"/>
      <c r="R40" s="49"/>
      <c r="S40" s="53"/>
      <c r="T40" s="54"/>
      <c r="U40" s="55"/>
      <c r="V40" s="18"/>
      <c r="W40" s="20"/>
      <c r="X40" s="22"/>
      <c r="Y40" s="23"/>
      <c r="Z40" s="24"/>
      <c r="AA40" s="25"/>
    </row>
    <row r="41" spans="1:27" s="17" customFormat="1" x14ac:dyDescent="0.4">
      <c r="A41" s="60" t="s">
        <v>24</v>
      </c>
      <c r="B41" s="61"/>
      <c r="C41" s="340"/>
      <c r="D41" s="362"/>
      <c r="E41" s="342"/>
      <c r="F41" s="343"/>
      <c r="G41" s="344"/>
      <c r="H41" s="345"/>
      <c r="I41" s="346"/>
      <c r="J41" s="344"/>
      <c r="K41" s="347"/>
      <c r="L41" s="62"/>
      <c r="M41" s="49"/>
      <c r="N41" s="50"/>
      <c r="O41" s="51"/>
      <c r="P41" s="11"/>
      <c r="Q41" s="52"/>
      <c r="R41" s="49"/>
      <c r="S41" s="53"/>
      <c r="T41" s="54"/>
      <c r="U41" s="55"/>
      <c r="V41" s="18"/>
      <c r="W41" s="20"/>
      <c r="X41" s="22"/>
      <c r="Y41" s="23"/>
      <c r="Z41" s="24"/>
      <c r="AA41" s="25"/>
    </row>
    <row r="42" spans="1:27" s="17" customFormat="1" x14ac:dyDescent="0.4">
      <c r="A42" s="63">
        <f>SUM(C40:C44)</f>
        <v>0</v>
      </c>
      <c r="B42" s="61"/>
      <c r="C42" s="340"/>
      <c r="D42" s="341"/>
      <c r="E42" s="342"/>
      <c r="F42" s="343"/>
      <c r="G42" s="344"/>
      <c r="H42" s="345"/>
      <c r="I42" s="346"/>
      <c r="J42" s="344"/>
      <c r="K42" s="347"/>
      <c r="L42" s="62"/>
      <c r="M42" s="49"/>
      <c r="N42" s="50"/>
      <c r="O42" s="51"/>
      <c r="P42" s="11"/>
      <c r="Q42" s="52"/>
      <c r="R42" s="49"/>
      <c r="S42" s="53"/>
      <c r="T42" s="54"/>
      <c r="U42" s="55"/>
      <c r="V42" s="18"/>
      <c r="W42" s="20"/>
      <c r="X42" s="22"/>
      <c r="Y42" s="23"/>
      <c r="Z42" s="24"/>
      <c r="AA42" s="25"/>
    </row>
    <row r="43" spans="1:27" s="17" customFormat="1" x14ac:dyDescent="0.4">
      <c r="A43" s="64" t="s">
        <v>25</v>
      </c>
      <c r="B43" s="61"/>
      <c r="C43" s="340"/>
      <c r="D43" s="363"/>
      <c r="E43" s="342"/>
      <c r="F43" s="343"/>
      <c r="G43" s="344"/>
      <c r="H43" s="345"/>
      <c r="I43" s="346"/>
      <c r="J43" s="344"/>
      <c r="K43" s="347"/>
      <c r="L43" s="62"/>
      <c r="M43" s="49"/>
      <c r="N43" s="50"/>
      <c r="O43" s="51"/>
      <c r="P43" s="11"/>
      <c r="Q43" s="52"/>
      <c r="R43" s="49"/>
      <c r="S43" s="53"/>
      <c r="T43" s="54"/>
      <c r="U43" s="55"/>
      <c r="V43" s="18"/>
      <c r="W43" s="20"/>
      <c r="X43" s="22"/>
      <c r="Y43" s="23"/>
      <c r="Z43" s="24"/>
      <c r="AA43" s="25"/>
    </row>
    <row r="44" spans="1:27" s="17" customFormat="1" ht="19.5" thickBot="1" x14ac:dyDescent="0.45">
      <c r="A44" s="65">
        <f>B40-SUM(C40:C44)</f>
        <v>0</v>
      </c>
      <c r="B44" s="188"/>
      <c r="C44" s="348"/>
      <c r="D44" s="363"/>
      <c r="E44" s="350"/>
      <c r="F44" s="351"/>
      <c r="G44" s="352"/>
      <c r="H44" s="353"/>
      <c r="I44" s="354"/>
      <c r="J44" s="352"/>
      <c r="K44" s="355"/>
      <c r="L44" s="67"/>
      <c r="M44" s="49"/>
      <c r="N44" s="50"/>
      <c r="O44" s="51"/>
      <c r="P44" s="11"/>
      <c r="Q44" s="52"/>
      <c r="R44" s="49"/>
      <c r="S44" s="53"/>
      <c r="T44" s="54"/>
      <c r="U44" s="55"/>
      <c r="V44" s="18"/>
      <c r="W44" s="20"/>
      <c r="X44" s="22"/>
      <c r="Y44" s="23"/>
      <c r="Z44" s="24"/>
      <c r="AA44" s="25"/>
    </row>
    <row r="45" spans="1:27" s="17" customFormat="1" x14ac:dyDescent="0.4">
      <c r="A45" s="68" t="str">
        <f>'05月統合家計簿'!A15</f>
        <v>○○銀行　９</v>
      </c>
      <c r="B45" s="502">
        <f>'04月銀行口座入出金表'!L45</f>
        <v>0</v>
      </c>
      <c r="C45" s="57">
        <f>'05月カード利用明細表'!B110</f>
        <v>0</v>
      </c>
      <c r="D45" s="356" t="s">
        <v>224</v>
      </c>
      <c r="E45" s="357"/>
      <c r="F45" s="358"/>
      <c r="G45" s="359"/>
      <c r="H45" s="345"/>
      <c r="I45" s="360"/>
      <c r="J45" s="359"/>
      <c r="K45" s="361"/>
      <c r="L45" s="58">
        <f>B45-SUM(C45:C49)+SUM(F45:F49)-SUM(I45:I49)</f>
        <v>0</v>
      </c>
      <c r="M45" s="49"/>
      <c r="N45" s="50"/>
      <c r="O45" s="51"/>
      <c r="P45" s="11"/>
      <c r="Q45" s="52"/>
      <c r="R45" s="49"/>
      <c r="S45" s="53"/>
      <c r="T45" s="54"/>
      <c r="U45" s="55"/>
      <c r="V45" s="18"/>
      <c r="W45" s="20"/>
      <c r="X45" s="22"/>
      <c r="Y45" s="23"/>
      <c r="Z45" s="24"/>
      <c r="AA45" s="25"/>
    </row>
    <row r="46" spans="1:27" s="17" customFormat="1" x14ac:dyDescent="0.4">
      <c r="A46" s="60" t="s">
        <v>24</v>
      </c>
      <c r="B46" s="61"/>
      <c r="C46" s="340"/>
      <c r="D46" s="341"/>
      <c r="E46" s="342"/>
      <c r="F46" s="343"/>
      <c r="G46" s="344"/>
      <c r="H46" s="345"/>
      <c r="I46" s="346"/>
      <c r="J46" s="344"/>
      <c r="K46" s="347"/>
      <c r="L46" s="62"/>
      <c r="M46" s="49"/>
      <c r="N46" s="50"/>
      <c r="O46" s="51"/>
      <c r="P46" s="11"/>
      <c r="Q46" s="52"/>
      <c r="R46" s="49"/>
      <c r="S46" s="53"/>
      <c r="T46" s="54"/>
      <c r="U46" s="55"/>
      <c r="V46" s="18"/>
      <c r="W46" s="20"/>
      <c r="X46" s="22"/>
      <c r="Y46" s="23"/>
      <c r="Z46" s="24"/>
      <c r="AA46" s="25"/>
    </row>
    <row r="47" spans="1:27" s="17" customFormat="1" x14ac:dyDescent="0.4">
      <c r="A47" s="63">
        <f>SUM(C45:C49)</f>
        <v>0</v>
      </c>
      <c r="B47" s="61"/>
      <c r="C47" s="340"/>
      <c r="D47" s="341"/>
      <c r="E47" s="342"/>
      <c r="F47" s="343"/>
      <c r="G47" s="344"/>
      <c r="H47" s="345"/>
      <c r="I47" s="346"/>
      <c r="J47" s="344"/>
      <c r="K47" s="347"/>
      <c r="L47" s="62"/>
      <c r="M47" s="49"/>
      <c r="N47" s="50"/>
      <c r="O47" s="51"/>
      <c r="P47" s="11"/>
      <c r="Q47" s="52"/>
      <c r="R47" s="49"/>
      <c r="S47" s="53"/>
      <c r="T47" s="54"/>
      <c r="U47" s="55"/>
      <c r="V47" s="18"/>
      <c r="W47" s="20"/>
      <c r="X47" s="22"/>
      <c r="Y47" s="23"/>
      <c r="Z47" s="24"/>
      <c r="AA47" s="25"/>
    </row>
    <row r="48" spans="1:27" s="17" customFormat="1" x14ac:dyDescent="0.4">
      <c r="A48" s="64" t="s">
        <v>25</v>
      </c>
      <c r="B48" s="61"/>
      <c r="C48" s="340"/>
      <c r="D48" s="341"/>
      <c r="E48" s="342"/>
      <c r="F48" s="343"/>
      <c r="G48" s="344"/>
      <c r="H48" s="345"/>
      <c r="I48" s="346"/>
      <c r="J48" s="344"/>
      <c r="K48" s="347"/>
      <c r="L48" s="62"/>
      <c r="M48" s="49"/>
      <c r="N48" s="50"/>
      <c r="O48" s="51"/>
      <c r="P48" s="11"/>
      <c r="Q48" s="52"/>
      <c r="R48" s="49"/>
      <c r="S48" s="53"/>
      <c r="T48" s="54"/>
      <c r="U48" s="55"/>
      <c r="V48" s="18"/>
      <c r="W48" s="20"/>
      <c r="X48" s="22"/>
      <c r="Y48" s="23"/>
      <c r="Z48" s="24"/>
      <c r="AA48" s="25"/>
    </row>
    <row r="49" spans="1:30" ht="19.5" thickBot="1" x14ac:dyDescent="0.45">
      <c r="A49" s="65">
        <f>B45-SUM(C45:C49)</f>
        <v>0</v>
      </c>
      <c r="B49" s="188"/>
      <c r="C49" s="348"/>
      <c r="D49" s="349"/>
      <c r="E49" s="350"/>
      <c r="F49" s="351"/>
      <c r="G49" s="352"/>
      <c r="H49" s="353"/>
      <c r="I49" s="354"/>
      <c r="J49" s="352"/>
      <c r="K49" s="355"/>
      <c r="L49" s="67"/>
      <c r="M49" s="49"/>
      <c r="N49" s="50"/>
      <c r="O49" s="51"/>
      <c r="Q49" s="52"/>
      <c r="R49" s="49"/>
      <c r="S49" s="53"/>
      <c r="T49" s="54"/>
      <c r="U49" s="55"/>
      <c r="AB49" s="17"/>
    </row>
    <row r="50" spans="1:30" x14ac:dyDescent="0.4">
      <c r="A50" s="68" t="str">
        <f>'05月統合家計簿'!A16</f>
        <v>○○銀行　１０</v>
      </c>
      <c r="B50" s="502">
        <f>'04月銀行口座入出金表'!L50</f>
        <v>0</v>
      </c>
      <c r="C50" s="57">
        <f>'05月カード利用明細表'!B122</f>
        <v>0</v>
      </c>
      <c r="D50" s="356" t="s">
        <v>225</v>
      </c>
      <c r="E50" s="357"/>
      <c r="F50" s="358"/>
      <c r="G50" s="359"/>
      <c r="H50" s="345"/>
      <c r="I50" s="360"/>
      <c r="J50" s="359"/>
      <c r="K50" s="361"/>
      <c r="L50" s="58">
        <f>B50-SUM(C50:C54)+SUM(F50:F54)-SUM(I50:I54)</f>
        <v>0</v>
      </c>
      <c r="M50" s="49"/>
      <c r="N50" s="50"/>
      <c r="O50" s="51"/>
      <c r="Q50" s="52"/>
      <c r="R50" s="49"/>
      <c r="S50" s="53"/>
      <c r="T50" s="54"/>
      <c r="U50" s="55"/>
      <c r="AB50" s="17"/>
    </row>
    <row r="51" spans="1:30" x14ac:dyDescent="0.4">
      <c r="A51" s="60" t="s">
        <v>24</v>
      </c>
      <c r="B51" s="61"/>
      <c r="C51" s="340"/>
      <c r="D51" s="341"/>
      <c r="E51" s="342"/>
      <c r="F51" s="343"/>
      <c r="G51" s="344"/>
      <c r="H51" s="345"/>
      <c r="I51" s="346"/>
      <c r="J51" s="344"/>
      <c r="K51" s="347"/>
      <c r="L51" s="62"/>
      <c r="M51" s="49"/>
      <c r="N51" s="50"/>
      <c r="O51" s="51"/>
      <c r="Q51" s="52"/>
      <c r="R51" s="49"/>
      <c r="S51" s="53"/>
      <c r="T51" s="54"/>
      <c r="U51" s="55"/>
      <c r="AB51" s="17"/>
    </row>
    <row r="52" spans="1:30" x14ac:dyDescent="0.4">
      <c r="A52" s="63">
        <f>SUM(C50:C54)</f>
        <v>0</v>
      </c>
      <c r="B52" s="61"/>
      <c r="C52" s="340"/>
      <c r="D52" s="341"/>
      <c r="E52" s="342"/>
      <c r="F52" s="343"/>
      <c r="G52" s="344"/>
      <c r="H52" s="345"/>
      <c r="I52" s="346"/>
      <c r="J52" s="344"/>
      <c r="K52" s="347"/>
      <c r="L52" s="62"/>
      <c r="M52" s="49"/>
      <c r="N52" s="50"/>
      <c r="O52" s="51"/>
      <c r="Q52" s="52"/>
      <c r="R52" s="49"/>
      <c r="S52" s="53"/>
      <c r="T52" s="54"/>
      <c r="U52" s="55"/>
      <c r="AB52" s="17"/>
    </row>
    <row r="53" spans="1:30" x14ac:dyDescent="0.4">
      <c r="A53" s="64" t="s">
        <v>25</v>
      </c>
      <c r="B53" s="61"/>
      <c r="C53" s="340"/>
      <c r="D53" s="341"/>
      <c r="E53" s="342"/>
      <c r="F53" s="343"/>
      <c r="G53" s="344"/>
      <c r="H53" s="345"/>
      <c r="I53" s="346"/>
      <c r="J53" s="344"/>
      <c r="K53" s="347"/>
      <c r="L53" s="62"/>
      <c r="M53" s="49"/>
      <c r="N53" s="50"/>
      <c r="O53" s="51"/>
      <c r="Q53" s="52"/>
      <c r="R53" s="49"/>
      <c r="S53" s="53"/>
      <c r="T53" s="54"/>
      <c r="U53" s="55"/>
      <c r="AB53" s="17"/>
    </row>
    <row r="54" spans="1:30" ht="19.5" thickBot="1" x14ac:dyDescent="0.45">
      <c r="A54" s="65">
        <f>B50-SUM(C50:C54)</f>
        <v>0</v>
      </c>
      <c r="B54" s="66"/>
      <c r="C54" s="348"/>
      <c r="D54" s="349"/>
      <c r="E54" s="350"/>
      <c r="F54" s="351"/>
      <c r="G54" s="352"/>
      <c r="H54" s="353"/>
      <c r="I54" s="354"/>
      <c r="J54" s="352"/>
      <c r="K54" s="355"/>
      <c r="L54" s="67"/>
      <c r="M54" s="49"/>
      <c r="N54" s="50"/>
      <c r="O54" s="51"/>
      <c r="Q54" s="52"/>
      <c r="R54" s="49"/>
      <c r="S54" s="53"/>
      <c r="T54" s="54"/>
      <c r="U54" s="55"/>
      <c r="AB54" s="17"/>
    </row>
    <row r="55" spans="1:30" s="79" customFormat="1" ht="24" customHeight="1" thickBot="1" x14ac:dyDescent="0.45">
      <c r="A55" s="70" t="s">
        <v>26</v>
      </c>
      <c r="B55" s="183">
        <f>'04月現金入出金表'!G37</f>
        <v>0</v>
      </c>
      <c r="C55" s="71"/>
      <c r="D55" s="72"/>
      <c r="E55" s="73"/>
      <c r="F55" s="74"/>
      <c r="G55" s="75"/>
      <c r="H55" s="76"/>
      <c r="I55" s="74"/>
      <c r="J55" s="75" t="s">
        <v>27</v>
      </c>
      <c r="K55" s="76"/>
      <c r="L55" s="270">
        <f>'05月現金入出金表'!G37</f>
        <v>0</v>
      </c>
      <c r="M55" s="49"/>
      <c r="N55" s="50"/>
      <c r="O55" s="78"/>
      <c r="Q55" s="80"/>
      <c r="R55" s="49"/>
      <c r="S55" s="53"/>
      <c r="T55" s="81"/>
      <c r="U55" s="82"/>
      <c r="V55" s="83"/>
      <c r="W55" s="84"/>
      <c r="X55" s="85"/>
      <c r="Y55" s="86"/>
      <c r="Z55" s="87"/>
      <c r="AA55" s="88"/>
      <c r="AB55" s="89"/>
      <c r="AC55" s="89"/>
      <c r="AD55" s="89"/>
    </row>
    <row r="56" spans="1:30" s="105" customFormat="1" ht="39" customHeight="1" thickBot="1" x14ac:dyDescent="0.45">
      <c r="A56" s="90" t="s">
        <v>28</v>
      </c>
      <c r="B56" s="91">
        <f>SUM(B5:B55)</f>
        <v>0</v>
      </c>
      <c r="C56" s="92">
        <f>SUM(C5:C55)</f>
        <v>0</v>
      </c>
      <c r="D56" s="93"/>
      <c r="E56" s="94"/>
      <c r="F56" s="95"/>
      <c r="G56" s="96"/>
      <c r="H56" s="97"/>
      <c r="I56" s="98"/>
      <c r="J56" s="99"/>
      <c r="K56" s="100"/>
      <c r="L56" s="101">
        <f>SUM(L5:L55)</f>
        <v>0</v>
      </c>
      <c r="M56" s="102"/>
      <c r="N56" s="103"/>
      <c r="O56" s="104"/>
      <c r="Q56" s="106"/>
      <c r="R56" s="102"/>
      <c r="S56" s="107"/>
      <c r="T56" s="108"/>
      <c r="U56" s="109"/>
      <c r="V56" s="110"/>
      <c r="W56" s="111"/>
      <c r="X56" s="112"/>
      <c r="Y56" s="113"/>
      <c r="Z56" s="114"/>
      <c r="AA56" s="115"/>
      <c r="AB56" s="116"/>
      <c r="AC56" s="116"/>
      <c r="AD56" s="116"/>
    </row>
    <row r="57" spans="1:30" ht="22.5" customHeight="1" thickTop="1" x14ac:dyDescent="0.4">
      <c r="B57" s="117"/>
      <c r="F57" s="118"/>
      <c r="G57" s="119"/>
      <c r="H57" s="120"/>
      <c r="J57" s="32"/>
      <c r="L57" s="121"/>
      <c r="M57" s="49"/>
      <c r="N57" s="50"/>
      <c r="O57" s="51"/>
      <c r="Q57" s="52"/>
      <c r="R57" s="49"/>
      <c r="S57" s="53"/>
      <c r="T57" s="54"/>
      <c r="U57" s="55"/>
      <c r="AB57" s="17"/>
    </row>
  </sheetData>
  <sheetProtection sheet="1" objects="1" scenarios="1"/>
  <mergeCells count="2">
    <mergeCell ref="A1:L1"/>
    <mergeCell ref="A2:L2"/>
  </mergeCells>
  <phoneticPr fontId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tabColor rgb="FFE5FFFF"/>
  </sheetPr>
  <dimension ref="A1:C125"/>
  <sheetViews>
    <sheetView workbookViewId="0">
      <pane ySplit="3" topLeftCell="A4" activePane="bottomLeft" state="frozen"/>
      <selection activeCell="A9" sqref="A9"/>
      <selection pane="bottomLeft" sqref="A1:C1"/>
    </sheetView>
  </sheetViews>
  <sheetFormatPr defaultRowHeight="14.25" x14ac:dyDescent="0.4"/>
  <cols>
    <col min="1" max="1" width="88.5" style="124" customWidth="1"/>
    <col min="2" max="2" width="13.875" style="135" customWidth="1"/>
    <col min="3" max="3" width="10.875" style="136" customWidth="1"/>
    <col min="4" max="16384" width="9" style="124"/>
  </cols>
  <sheetData>
    <row r="1" spans="1:3" ht="63" customHeight="1" x14ac:dyDescent="0.4">
      <c r="A1" s="1232" t="s">
        <v>95</v>
      </c>
      <c r="B1" s="1232"/>
      <c r="C1" s="1232"/>
    </row>
    <row r="2" spans="1:3" s="125" customFormat="1" ht="18" customHeight="1" x14ac:dyDescent="0.4">
      <c r="A2" s="1233" t="s">
        <v>10</v>
      </c>
      <c r="B2" s="1233"/>
      <c r="C2" s="1233"/>
    </row>
    <row r="3" spans="1:3" s="125" customFormat="1" ht="18" customHeight="1" x14ac:dyDescent="0.4">
      <c r="A3" s="289"/>
      <c r="B3" s="1234">
        <f ca="1">NOW()</f>
        <v>44276.014670717595</v>
      </c>
      <c r="C3" s="1234"/>
    </row>
    <row r="4" spans="1:3" s="127" customFormat="1" ht="33" customHeight="1" x14ac:dyDescent="0.15">
      <c r="A4" s="870" t="str">
        <f>'03月カード利用明細表'!A4</f>
        <v>〇〇カード１</v>
      </c>
      <c r="B4" s="869" t="str">
        <f>'03月カード利用明細表'!B4</f>
        <v>引落口座：〇〇銀行</v>
      </c>
      <c r="C4" s="867"/>
    </row>
    <row r="5" spans="1:3" s="127" customFormat="1" ht="18" customHeight="1" x14ac:dyDescent="0.15">
      <c r="A5" s="837" t="str">
        <f>'03月カード利用明細表'!A5</f>
        <v>前々月１６日～前月１５日までの使用分 　　今月10日支払</v>
      </c>
      <c r="B5" s="868"/>
      <c r="C5" s="868"/>
    </row>
    <row r="6" spans="1:3" s="131" customFormat="1" ht="21" customHeight="1" x14ac:dyDescent="0.4">
      <c r="A6" s="128" t="s">
        <v>30</v>
      </c>
      <c r="B6" s="129" t="s">
        <v>31</v>
      </c>
      <c r="C6" s="130" t="s">
        <v>32</v>
      </c>
    </row>
    <row r="7" spans="1:3" ht="21" customHeight="1" x14ac:dyDescent="0.4">
      <c r="A7" s="375"/>
      <c r="B7" s="376"/>
      <c r="C7" s="377"/>
    </row>
    <row r="8" spans="1:3" ht="21" customHeight="1" x14ac:dyDescent="0.4">
      <c r="A8" s="378"/>
      <c r="B8" s="379"/>
      <c r="C8" s="380"/>
    </row>
    <row r="9" spans="1:3" ht="21" customHeight="1" x14ac:dyDescent="0.4">
      <c r="A9" s="378"/>
      <c r="B9" s="379"/>
      <c r="C9" s="380"/>
    </row>
    <row r="10" spans="1:3" ht="21" customHeight="1" x14ac:dyDescent="0.4">
      <c r="A10" s="378"/>
      <c r="B10" s="379"/>
      <c r="C10" s="381"/>
    </row>
    <row r="11" spans="1:3" ht="21" customHeight="1" x14ac:dyDescent="0.4">
      <c r="A11" s="378"/>
      <c r="B11" s="379"/>
      <c r="C11" s="381"/>
    </row>
    <row r="12" spans="1:3" ht="21" customHeight="1" x14ac:dyDescent="0.4">
      <c r="A12" s="378"/>
      <c r="B12" s="379"/>
      <c r="C12" s="381"/>
    </row>
    <row r="13" spans="1:3" ht="21" customHeight="1" x14ac:dyDescent="0.4">
      <c r="A13" s="382"/>
      <c r="B13" s="383"/>
      <c r="C13" s="384"/>
    </row>
    <row r="14" spans="1:3" ht="21" customHeight="1" x14ac:dyDescent="0.4">
      <c r="A14" s="132" t="s">
        <v>96</v>
      </c>
      <c r="B14" s="133">
        <f>SUM(B7:B13)</f>
        <v>0</v>
      </c>
      <c r="C14" s="134"/>
    </row>
    <row r="15" spans="1:3" ht="16.5" customHeight="1" x14ac:dyDescent="0.4"/>
    <row r="16" spans="1:3" s="127" customFormat="1" ht="33" customHeight="1" x14ac:dyDescent="0.15">
      <c r="A16" s="870" t="str">
        <f>'03月カード利用明細表'!A16</f>
        <v>〇〇カード２</v>
      </c>
      <c r="B16" s="869" t="str">
        <f>'03月カード利用明細表'!B16</f>
        <v>引落口座：〇〇銀行</v>
      </c>
      <c r="C16" s="867"/>
    </row>
    <row r="17" spans="1:3" s="127" customFormat="1" ht="18" customHeight="1" x14ac:dyDescent="0.15">
      <c r="A17" s="837" t="str">
        <f>'03月カード利用明細表'!A17</f>
        <v>前々月１６日～前月１５日までの使用分 　　今月10日支払</v>
      </c>
      <c r="B17" s="868"/>
      <c r="C17" s="868"/>
    </row>
    <row r="18" spans="1:3" s="131" customFormat="1" ht="21" customHeight="1" x14ac:dyDescent="0.4">
      <c r="A18" s="128" t="s">
        <v>30</v>
      </c>
      <c r="B18" s="129" t="s">
        <v>31</v>
      </c>
      <c r="C18" s="130" t="s">
        <v>32</v>
      </c>
    </row>
    <row r="19" spans="1:3" ht="21" customHeight="1" x14ac:dyDescent="0.4">
      <c r="A19" s="375"/>
      <c r="B19" s="376"/>
      <c r="C19" s="377"/>
    </row>
    <row r="20" spans="1:3" ht="21" customHeight="1" x14ac:dyDescent="0.4">
      <c r="A20" s="378"/>
      <c r="B20" s="379"/>
      <c r="C20" s="380"/>
    </row>
    <row r="21" spans="1:3" ht="21" customHeight="1" x14ac:dyDescent="0.4">
      <c r="A21" s="378"/>
      <c r="B21" s="379"/>
      <c r="C21" s="380"/>
    </row>
    <row r="22" spans="1:3" ht="21" customHeight="1" x14ac:dyDescent="0.4">
      <c r="A22" s="378"/>
      <c r="B22" s="379"/>
      <c r="C22" s="381"/>
    </row>
    <row r="23" spans="1:3" ht="21" customHeight="1" x14ac:dyDescent="0.4">
      <c r="A23" s="378"/>
      <c r="B23" s="379"/>
      <c r="C23" s="381"/>
    </row>
    <row r="24" spans="1:3" ht="21" customHeight="1" x14ac:dyDescent="0.4">
      <c r="A24" s="378"/>
      <c r="B24" s="379"/>
      <c r="C24" s="381"/>
    </row>
    <row r="25" spans="1:3" ht="21" customHeight="1" x14ac:dyDescent="0.4">
      <c r="A25" s="382"/>
      <c r="B25" s="383"/>
      <c r="C25" s="384"/>
    </row>
    <row r="26" spans="1:3" ht="21" customHeight="1" x14ac:dyDescent="0.4">
      <c r="A26" s="132" t="s">
        <v>96</v>
      </c>
      <c r="B26" s="133">
        <f>SUM(B19:B25)</f>
        <v>0</v>
      </c>
      <c r="C26" s="134"/>
    </row>
    <row r="27" spans="1:3" ht="16.5" customHeight="1" x14ac:dyDescent="0.4"/>
    <row r="28" spans="1:3" s="127" customFormat="1" ht="33" customHeight="1" x14ac:dyDescent="0.15">
      <c r="A28" s="870" t="str">
        <f>'03月カード利用明細表'!A28</f>
        <v>〇〇カード３</v>
      </c>
      <c r="B28" s="869" t="str">
        <f>'03月カード利用明細表'!B28</f>
        <v>引落口座：〇〇銀行</v>
      </c>
      <c r="C28" s="867"/>
    </row>
    <row r="29" spans="1:3" s="127" customFormat="1" ht="18" customHeight="1" x14ac:dyDescent="0.15">
      <c r="A29" s="837" t="str">
        <f>'03月カード利用明細表'!A29</f>
        <v>前々月１６日～前月１５日までの使用分 　　今月10日支払</v>
      </c>
      <c r="B29" s="868"/>
      <c r="C29" s="868"/>
    </row>
    <row r="30" spans="1:3" s="131" customFormat="1" ht="21" customHeight="1" x14ac:dyDescent="0.4">
      <c r="A30" s="128" t="s">
        <v>30</v>
      </c>
      <c r="B30" s="129" t="s">
        <v>31</v>
      </c>
      <c r="C30" s="130" t="s">
        <v>32</v>
      </c>
    </row>
    <row r="31" spans="1:3" ht="21" customHeight="1" x14ac:dyDescent="0.4">
      <c r="A31" s="375"/>
      <c r="B31" s="376"/>
      <c r="C31" s="377">
        <v>44287</v>
      </c>
    </row>
    <row r="32" spans="1:3" ht="21" customHeight="1" x14ac:dyDescent="0.4">
      <c r="A32" s="385"/>
      <c r="B32" s="379"/>
      <c r="C32" s="380"/>
    </row>
    <row r="33" spans="1:3" ht="21" customHeight="1" x14ac:dyDescent="0.4">
      <c r="A33" s="378"/>
      <c r="B33" s="379"/>
      <c r="C33" s="380"/>
    </row>
    <row r="34" spans="1:3" ht="21" customHeight="1" x14ac:dyDescent="0.4">
      <c r="A34" s="378"/>
      <c r="B34" s="379"/>
      <c r="C34" s="381"/>
    </row>
    <row r="35" spans="1:3" ht="21" customHeight="1" x14ac:dyDescent="0.4">
      <c r="A35" s="378"/>
      <c r="B35" s="379"/>
      <c r="C35" s="381"/>
    </row>
    <row r="36" spans="1:3" ht="21" customHeight="1" x14ac:dyDescent="0.4">
      <c r="A36" s="378"/>
      <c r="B36" s="379"/>
      <c r="C36" s="381"/>
    </row>
    <row r="37" spans="1:3" ht="21" customHeight="1" x14ac:dyDescent="0.4">
      <c r="A37" s="382"/>
      <c r="B37" s="383"/>
      <c r="C37" s="384"/>
    </row>
    <row r="38" spans="1:3" ht="21" customHeight="1" x14ac:dyDescent="0.4">
      <c r="A38" s="132" t="s">
        <v>96</v>
      </c>
      <c r="B38" s="133">
        <f>SUM(B31:B37)</f>
        <v>0</v>
      </c>
      <c r="C38" s="134"/>
    </row>
    <row r="39" spans="1:3" ht="16.5" customHeight="1" x14ac:dyDescent="0.4"/>
    <row r="40" spans="1:3" s="127" customFormat="1" ht="33" customHeight="1" x14ac:dyDescent="0.15">
      <c r="A40" s="870" t="str">
        <f>'03月カード利用明細表'!A40</f>
        <v>〇〇カード４</v>
      </c>
      <c r="B40" s="869" t="str">
        <f>'03月カード利用明細表'!B40</f>
        <v>引落口座：〇〇銀行</v>
      </c>
      <c r="C40" s="867"/>
    </row>
    <row r="41" spans="1:3" s="127" customFormat="1" ht="18" customHeight="1" x14ac:dyDescent="0.15">
      <c r="A41" s="837" t="str">
        <f>'03月カード利用明細表'!A41</f>
        <v>前々月１６日～前月１５日までの使用分 　　今月10日支払</v>
      </c>
      <c r="B41" s="868"/>
      <c r="C41" s="868"/>
    </row>
    <row r="42" spans="1:3" s="131" customFormat="1" ht="21" customHeight="1" x14ac:dyDescent="0.4">
      <c r="A42" s="128" t="s">
        <v>30</v>
      </c>
      <c r="B42" s="129" t="s">
        <v>31</v>
      </c>
      <c r="C42" s="130" t="s">
        <v>32</v>
      </c>
    </row>
    <row r="43" spans="1:3" ht="21" customHeight="1" x14ac:dyDescent="0.4">
      <c r="A43" s="375"/>
      <c r="B43" s="376"/>
      <c r="C43" s="377"/>
    </row>
    <row r="44" spans="1:3" ht="21" customHeight="1" x14ac:dyDescent="0.4">
      <c r="A44" s="378"/>
      <c r="B44" s="379"/>
      <c r="C44" s="380"/>
    </row>
    <row r="45" spans="1:3" ht="21" customHeight="1" x14ac:dyDescent="0.4">
      <c r="A45" s="378"/>
      <c r="B45" s="379"/>
      <c r="C45" s="380"/>
    </row>
    <row r="46" spans="1:3" ht="21" customHeight="1" x14ac:dyDescent="0.4">
      <c r="A46" s="378"/>
      <c r="B46" s="379"/>
      <c r="C46" s="381"/>
    </row>
    <row r="47" spans="1:3" ht="21" customHeight="1" x14ac:dyDescent="0.4">
      <c r="A47" s="378"/>
      <c r="B47" s="379"/>
      <c r="C47" s="381"/>
    </row>
    <row r="48" spans="1:3" ht="21" customHeight="1" x14ac:dyDescent="0.4">
      <c r="A48" s="378"/>
      <c r="B48" s="379"/>
      <c r="C48" s="381"/>
    </row>
    <row r="49" spans="1:3" ht="21" customHeight="1" x14ac:dyDescent="0.4">
      <c r="A49" s="382"/>
      <c r="B49" s="383"/>
      <c r="C49" s="384"/>
    </row>
    <row r="50" spans="1:3" ht="21" customHeight="1" x14ac:dyDescent="0.4">
      <c r="A50" s="132" t="s">
        <v>96</v>
      </c>
      <c r="B50" s="133">
        <f>SUM(B43:B49)</f>
        <v>0</v>
      </c>
      <c r="C50" s="134"/>
    </row>
    <row r="51" spans="1:3" ht="16.5" customHeight="1" x14ac:dyDescent="0.4"/>
    <row r="52" spans="1:3" s="127" customFormat="1" ht="33" customHeight="1" x14ac:dyDescent="0.15">
      <c r="A52" s="870" t="str">
        <f>'03月カード利用明細表'!A52</f>
        <v>〇〇カード５</v>
      </c>
      <c r="B52" s="869" t="str">
        <f>'03月カード利用明細表'!B52</f>
        <v>引落口座：〇〇銀行</v>
      </c>
      <c r="C52" s="867"/>
    </row>
    <row r="53" spans="1:3" s="127" customFormat="1" ht="18" customHeight="1" x14ac:dyDescent="0.15">
      <c r="A53" s="837" t="str">
        <f>'03月カード利用明細表'!A53</f>
        <v>前々月１６日～前月１５日までの使用分 　　今月10日支払</v>
      </c>
      <c r="B53" s="868"/>
      <c r="C53" s="868"/>
    </row>
    <row r="54" spans="1:3" s="131" customFormat="1" ht="21" customHeight="1" x14ac:dyDescent="0.4">
      <c r="A54" s="128" t="s">
        <v>30</v>
      </c>
      <c r="B54" s="129" t="s">
        <v>31</v>
      </c>
      <c r="C54" s="130" t="s">
        <v>32</v>
      </c>
    </row>
    <row r="55" spans="1:3" ht="21" customHeight="1" x14ac:dyDescent="0.4">
      <c r="A55" s="375"/>
      <c r="B55" s="376"/>
      <c r="C55" s="377"/>
    </row>
    <row r="56" spans="1:3" ht="21" customHeight="1" x14ac:dyDescent="0.4">
      <c r="A56" s="378"/>
      <c r="B56" s="379"/>
      <c r="C56" s="380"/>
    </row>
    <row r="57" spans="1:3" ht="21" customHeight="1" x14ac:dyDescent="0.4">
      <c r="A57" s="378"/>
      <c r="B57" s="379"/>
      <c r="C57" s="380"/>
    </row>
    <row r="58" spans="1:3" ht="21" customHeight="1" x14ac:dyDescent="0.4">
      <c r="A58" s="378"/>
      <c r="B58" s="379"/>
      <c r="C58" s="381"/>
    </row>
    <row r="59" spans="1:3" ht="21" customHeight="1" x14ac:dyDescent="0.4">
      <c r="A59" s="378"/>
      <c r="B59" s="379"/>
      <c r="C59" s="381"/>
    </row>
    <row r="60" spans="1:3" ht="21" customHeight="1" x14ac:dyDescent="0.4">
      <c r="A60" s="378"/>
      <c r="B60" s="379"/>
      <c r="C60" s="381"/>
    </row>
    <row r="61" spans="1:3" ht="21" customHeight="1" x14ac:dyDescent="0.4">
      <c r="A61" s="382"/>
      <c r="B61" s="383"/>
      <c r="C61" s="384"/>
    </row>
    <row r="62" spans="1:3" ht="21" customHeight="1" x14ac:dyDescent="0.4">
      <c r="A62" s="132" t="s">
        <v>96</v>
      </c>
      <c r="B62" s="133">
        <f>SUM(B55:B61)</f>
        <v>0</v>
      </c>
      <c r="C62" s="134"/>
    </row>
    <row r="63" spans="1:3" ht="16.5" customHeight="1" x14ac:dyDescent="0.4"/>
    <row r="64" spans="1:3" s="127" customFormat="1" ht="33" customHeight="1" x14ac:dyDescent="0.15">
      <c r="A64" s="870" t="str">
        <f>'03月カード利用明細表'!A64</f>
        <v>〇〇カード６</v>
      </c>
      <c r="B64" s="869" t="str">
        <f>'03月カード利用明細表'!B64</f>
        <v>引落口座：〇〇銀行</v>
      </c>
      <c r="C64" s="867"/>
    </row>
    <row r="65" spans="1:3" s="127" customFormat="1" ht="18" customHeight="1" x14ac:dyDescent="0.15">
      <c r="A65" s="837" t="str">
        <f>'03月カード利用明細表'!A65</f>
        <v>前々月１６日～前月１５日までの使用分 　　今月10日支払</v>
      </c>
      <c r="B65" s="868"/>
      <c r="C65" s="868"/>
    </row>
    <row r="66" spans="1:3" s="131" customFormat="1" ht="21" customHeight="1" x14ac:dyDescent="0.4">
      <c r="A66" s="128" t="s">
        <v>30</v>
      </c>
      <c r="B66" s="129" t="s">
        <v>31</v>
      </c>
      <c r="C66" s="130" t="s">
        <v>32</v>
      </c>
    </row>
    <row r="67" spans="1:3" ht="21" customHeight="1" x14ac:dyDescent="0.4">
      <c r="A67" s="375"/>
      <c r="B67" s="376"/>
      <c r="C67" s="377"/>
    </row>
    <row r="68" spans="1:3" ht="21" customHeight="1" x14ac:dyDescent="0.4">
      <c r="A68" s="378"/>
      <c r="B68" s="379"/>
      <c r="C68" s="380"/>
    </row>
    <row r="69" spans="1:3" ht="21" customHeight="1" x14ac:dyDescent="0.4">
      <c r="A69" s="378"/>
      <c r="B69" s="379"/>
      <c r="C69" s="380"/>
    </row>
    <row r="70" spans="1:3" ht="21" customHeight="1" x14ac:dyDescent="0.4">
      <c r="A70" s="378"/>
      <c r="B70" s="379"/>
      <c r="C70" s="381"/>
    </row>
    <row r="71" spans="1:3" ht="21" customHeight="1" x14ac:dyDescent="0.4">
      <c r="A71" s="378"/>
      <c r="B71" s="379"/>
      <c r="C71" s="381"/>
    </row>
    <row r="72" spans="1:3" ht="21" customHeight="1" x14ac:dyDescent="0.4">
      <c r="A72" s="378"/>
      <c r="B72" s="379"/>
      <c r="C72" s="381"/>
    </row>
    <row r="73" spans="1:3" ht="21" customHeight="1" x14ac:dyDescent="0.4">
      <c r="A73" s="382"/>
      <c r="B73" s="383"/>
      <c r="C73" s="384"/>
    </row>
    <row r="74" spans="1:3" ht="21" customHeight="1" x14ac:dyDescent="0.4">
      <c r="A74" s="132" t="s">
        <v>96</v>
      </c>
      <c r="B74" s="133">
        <f>SUM(B67:B73)</f>
        <v>0</v>
      </c>
      <c r="C74" s="134"/>
    </row>
    <row r="75" spans="1:3" ht="16.5" customHeight="1" x14ac:dyDescent="0.4"/>
    <row r="76" spans="1:3" s="127" customFormat="1" ht="33" customHeight="1" x14ac:dyDescent="0.15">
      <c r="A76" s="870" t="str">
        <f>'03月カード利用明細表'!A76</f>
        <v>〇〇カード７</v>
      </c>
      <c r="B76" s="869" t="str">
        <f>'03月カード利用明細表'!B76</f>
        <v>引落口座：〇〇銀行</v>
      </c>
      <c r="C76" s="867"/>
    </row>
    <row r="77" spans="1:3" s="127" customFormat="1" ht="18" customHeight="1" x14ac:dyDescent="0.15">
      <c r="A77" s="837" t="str">
        <f>'03月カード利用明細表'!A77</f>
        <v>前々月１６日～前月１５日までの使用分 　　今月10日支払</v>
      </c>
      <c r="B77" s="868"/>
      <c r="C77" s="868"/>
    </row>
    <row r="78" spans="1:3" s="131" customFormat="1" ht="21" customHeight="1" x14ac:dyDescent="0.4">
      <c r="A78" s="128" t="s">
        <v>30</v>
      </c>
      <c r="B78" s="129" t="s">
        <v>31</v>
      </c>
      <c r="C78" s="130" t="s">
        <v>32</v>
      </c>
    </row>
    <row r="79" spans="1:3" ht="21" customHeight="1" x14ac:dyDescent="0.4">
      <c r="A79" s="375"/>
      <c r="B79" s="376"/>
      <c r="C79" s="377"/>
    </row>
    <row r="80" spans="1:3" ht="21" customHeight="1" x14ac:dyDescent="0.4">
      <c r="A80" s="378"/>
      <c r="B80" s="379"/>
      <c r="C80" s="380"/>
    </row>
    <row r="81" spans="1:3" ht="21" customHeight="1" x14ac:dyDescent="0.4">
      <c r="A81" s="378"/>
      <c r="B81" s="379"/>
      <c r="C81" s="380"/>
    </row>
    <row r="82" spans="1:3" ht="21" customHeight="1" x14ac:dyDescent="0.4">
      <c r="A82" s="378"/>
      <c r="B82" s="379"/>
      <c r="C82" s="381"/>
    </row>
    <row r="83" spans="1:3" ht="21" customHeight="1" x14ac:dyDescent="0.4">
      <c r="A83" s="378"/>
      <c r="B83" s="379"/>
      <c r="C83" s="381"/>
    </row>
    <row r="84" spans="1:3" ht="21" customHeight="1" x14ac:dyDescent="0.4">
      <c r="A84" s="378"/>
      <c r="B84" s="379"/>
      <c r="C84" s="381"/>
    </row>
    <row r="85" spans="1:3" ht="21" customHeight="1" x14ac:dyDescent="0.4">
      <c r="A85" s="382"/>
      <c r="B85" s="383"/>
      <c r="C85" s="384"/>
    </row>
    <row r="86" spans="1:3" ht="21" customHeight="1" x14ac:dyDescent="0.4">
      <c r="A86" s="132" t="s">
        <v>96</v>
      </c>
      <c r="B86" s="133">
        <f>SUM(B79:B85)</f>
        <v>0</v>
      </c>
      <c r="C86" s="134"/>
    </row>
    <row r="87" spans="1:3" ht="16.5" customHeight="1" x14ac:dyDescent="0.4"/>
    <row r="88" spans="1:3" s="127" customFormat="1" ht="33" customHeight="1" x14ac:dyDescent="0.15">
      <c r="A88" s="870" t="str">
        <f>'03月カード利用明細表'!A88</f>
        <v>〇〇カード８</v>
      </c>
      <c r="B88" s="869" t="str">
        <f>'03月カード利用明細表'!B88</f>
        <v>引落口座：〇〇銀行</v>
      </c>
      <c r="C88" s="867"/>
    </row>
    <row r="89" spans="1:3" s="127" customFormat="1" ht="18" customHeight="1" x14ac:dyDescent="0.15">
      <c r="A89" s="837" t="str">
        <f>'03月カード利用明細表'!A89</f>
        <v>前々月１６日～前月１５日までの使用分 　　今月10日支払</v>
      </c>
      <c r="B89" s="868"/>
      <c r="C89" s="868"/>
    </row>
    <row r="90" spans="1:3" s="131" customFormat="1" ht="21" customHeight="1" x14ac:dyDescent="0.4">
      <c r="A90" s="128" t="s">
        <v>30</v>
      </c>
      <c r="B90" s="129" t="s">
        <v>31</v>
      </c>
      <c r="C90" s="130" t="s">
        <v>32</v>
      </c>
    </row>
    <row r="91" spans="1:3" ht="21" customHeight="1" x14ac:dyDescent="0.4">
      <c r="A91" s="375"/>
      <c r="B91" s="376"/>
      <c r="C91" s="377"/>
    </row>
    <row r="92" spans="1:3" ht="21" customHeight="1" x14ac:dyDescent="0.4">
      <c r="A92" s="378"/>
      <c r="B92" s="379"/>
      <c r="C92" s="380"/>
    </row>
    <row r="93" spans="1:3" ht="21" customHeight="1" x14ac:dyDescent="0.4">
      <c r="A93" s="378"/>
      <c r="B93" s="379"/>
      <c r="C93" s="380"/>
    </row>
    <row r="94" spans="1:3" ht="21" customHeight="1" x14ac:dyDescent="0.4">
      <c r="A94" s="378"/>
      <c r="B94" s="379"/>
      <c r="C94" s="381"/>
    </row>
    <row r="95" spans="1:3" ht="21" customHeight="1" x14ac:dyDescent="0.4">
      <c r="A95" s="378"/>
      <c r="B95" s="379"/>
      <c r="C95" s="381"/>
    </row>
    <row r="96" spans="1:3" ht="21" customHeight="1" x14ac:dyDescent="0.4">
      <c r="A96" s="378"/>
      <c r="B96" s="379"/>
      <c r="C96" s="381"/>
    </row>
    <row r="97" spans="1:3" ht="21" customHeight="1" x14ac:dyDescent="0.4">
      <c r="A97" s="382"/>
      <c r="B97" s="383"/>
      <c r="C97" s="384"/>
    </row>
    <row r="98" spans="1:3" ht="21" customHeight="1" x14ac:dyDescent="0.4">
      <c r="A98" s="132" t="s">
        <v>96</v>
      </c>
      <c r="B98" s="133">
        <f>SUM(B91:B97)</f>
        <v>0</v>
      </c>
      <c r="C98" s="134"/>
    </row>
    <row r="99" spans="1:3" ht="16.5" customHeight="1" x14ac:dyDescent="0.4"/>
    <row r="100" spans="1:3" s="127" customFormat="1" ht="33" customHeight="1" x14ac:dyDescent="0.15">
      <c r="A100" s="870" t="str">
        <f>'03月カード利用明細表'!A100</f>
        <v>〇〇カード９</v>
      </c>
      <c r="B100" s="869" t="str">
        <f>'03月カード利用明細表'!B100</f>
        <v>引落口座：〇〇銀行</v>
      </c>
      <c r="C100" s="867"/>
    </row>
    <row r="101" spans="1:3" s="127" customFormat="1" ht="18" customHeight="1" x14ac:dyDescent="0.15">
      <c r="A101" s="837" t="str">
        <f>'03月カード利用明細表'!A101</f>
        <v>前々月１６日～前月１５日までの使用分 　　今月10日支払</v>
      </c>
      <c r="B101" s="868"/>
      <c r="C101" s="868"/>
    </row>
    <row r="102" spans="1:3" s="131" customFormat="1" ht="21" customHeight="1" x14ac:dyDescent="0.4">
      <c r="A102" s="128" t="s">
        <v>30</v>
      </c>
      <c r="B102" s="129" t="s">
        <v>31</v>
      </c>
      <c r="C102" s="130" t="s">
        <v>32</v>
      </c>
    </row>
    <row r="103" spans="1:3" ht="21" customHeight="1" x14ac:dyDescent="0.4">
      <c r="A103" s="375"/>
      <c r="B103" s="376"/>
      <c r="C103" s="377"/>
    </row>
    <row r="104" spans="1:3" ht="21" customHeight="1" x14ac:dyDescent="0.4">
      <c r="A104" s="378"/>
      <c r="B104" s="379"/>
      <c r="C104" s="380"/>
    </row>
    <row r="105" spans="1:3" ht="21" customHeight="1" x14ac:dyDescent="0.4">
      <c r="A105" s="378"/>
      <c r="B105" s="379"/>
      <c r="C105" s="380"/>
    </row>
    <row r="106" spans="1:3" ht="21" customHeight="1" x14ac:dyDescent="0.4">
      <c r="A106" s="378"/>
      <c r="B106" s="379"/>
      <c r="C106" s="381"/>
    </row>
    <row r="107" spans="1:3" ht="21" customHeight="1" x14ac:dyDescent="0.4">
      <c r="A107" s="378"/>
      <c r="B107" s="379"/>
      <c r="C107" s="381"/>
    </row>
    <row r="108" spans="1:3" ht="21" customHeight="1" x14ac:dyDescent="0.4">
      <c r="A108" s="378"/>
      <c r="B108" s="379"/>
      <c r="C108" s="381"/>
    </row>
    <row r="109" spans="1:3" ht="21" customHeight="1" x14ac:dyDescent="0.4">
      <c r="A109" s="382"/>
      <c r="B109" s="383"/>
      <c r="C109" s="384"/>
    </row>
    <row r="110" spans="1:3" ht="21" customHeight="1" x14ac:dyDescent="0.4">
      <c r="A110" s="132" t="s">
        <v>96</v>
      </c>
      <c r="B110" s="133">
        <f>SUM(B103:B109)</f>
        <v>0</v>
      </c>
      <c r="C110" s="134"/>
    </row>
    <row r="111" spans="1:3" ht="16.5" customHeight="1" x14ac:dyDescent="0.4"/>
    <row r="112" spans="1:3" s="127" customFormat="1" ht="33" customHeight="1" x14ac:dyDescent="0.15">
      <c r="A112" s="870" t="str">
        <f>'03月カード利用明細表'!A112</f>
        <v>〇〇カード１０</v>
      </c>
      <c r="B112" s="869" t="str">
        <f>'03月カード利用明細表'!B112</f>
        <v>引落口座：〇〇銀行</v>
      </c>
      <c r="C112" s="867"/>
    </row>
    <row r="113" spans="1:3" s="127" customFormat="1" ht="18" customHeight="1" x14ac:dyDescent="0.15">
      <c r="A113" s="837" t="str">
        <f>'03月カード利用明細表'!A113</f>
        <v>前々月１６日～前月１５日までの使用分 　　今月10日支払</v>
      </c>
      <c r="B113" s="868"/>
      <c r="C113" s="868"/>
    </row>
    <row r="114" spans="1:3" s="131" customFormat="1" ht="21" customHeight="1" x14ac:dyDescent="0.4">
      <c r="A114" s="128" t="s">
        <v>30</v>
      </c>
      <c r="B114" s="129" t="s">
        <v>31</v>
      </c>
      <c r="C114" s="130" t="s">
        <v>32</v>
      </c>
    </row>
    <row r="115" spans="1:3" ht="21" customHeight="1" x14ac:dyDescent="0.4">
      <c r="A115" s="375"/>
      <c r="B115" s="376"/>
      <c r="C115" s="377"/>
    </row>
    <row r="116" spans="1:3" ht="21" customHeight="1" x14ac:dyDescent="0.4">
      <c r="A116" s="378"/>
      <c r="B116" s="379"/>
      <c r="C116" s="380"/>
    </row>
    <row r="117" spans="1:3" ht="21" customHeight="1" x14ac:dyDescent="0.4">
      <c r="A117" s="378"/>
      <c r="B117" s="379"/>
      <c r="C117" s="380"/>
    </row>
    <row r="118" spans="1:3" ht="21" customHeight="1" x14ac:dyDescent="0.4">
      <c r="A118" s="378"/>
      <c r="B118" s="379"/>
      <c r="C118" s="381"/>
    </row>
    <row r="119" spans="1:3" ht="21" customHeight="1" x14ac:dyDescent="0.4">
      <c r="A119" s="378"/>
      <c r="B119" s="379"/>
      <c r="C119" s="381"/>
    </row>
    <row r="120" spans="1:3" ht="21" customHeight="1" x14ac:dyDescent="0.4">
      <c r="A120" s="378"/>
      <c r="B120" s="379"/>
      <c r="C120" s="381"/>
    </row>
    <row r="121" spans="1:3" ht="21" customHeight="1" x14ac:dyDescent="0.4">
      <c r="A121" s="382"/>
      <c r="B121" s="383"/>
      <c r="C121" s="384"/>
    </row>
    <row r="122" spans="1:3" ht="21" customHeight="1" x14ac:dyDescent="0.4">
      <c r="A122" s="132" t="s">
        <v>96</v>
      </c>
      <c r="B122" s="133">
        <f>SUM(B115:B121)</f>
        <v>0</v>
      </c>
      <c r="C122" s="134"/>
    </row>
    <row r="123" spans="1:3" ht="16.5" customHeight="1" x14ac:dyDescent="0.4"/>
    <row r="124" spans="1:3" ht="16.5" customHeight="1" x14ac:dyDescent="0.4"/>
    <row r="125" spans="1:3" ht="27" customHeight="1" x14ac:dyDescent="0.4">
      <c r="A125" s="137" t="s">
        <v>97</v>
      </c>
      <c r="B125" s="138">
        <f>B14+B26+B38+B50+B62+B74+B86+B98+B110+B122</f>
        <v>0</v>
      </c>
    </row>
  </sheetData>
  <sheetProtection sheet="1" objects="1" scenarios="1"/>
  <mergeCells count="3">
    <mergeCell ref="A1:C1"/>
    <mergeCell ref="A2:C2"/>
    <mergeCell ref="B3:C3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D57"/>
  <sheetViews>
    <sheetView workbookViewId="0">
      <selection activeCell="C5" sqref="C5"/>
    </sheetView>
  </sheetViews>
  <sheetFormatPr defaultRowHeight="18.75" x14ac:dyDescent="0.4"/>
  <cols>
    <col min="1" max="1" width="15.625" style="11" customWidth="1"/>
    <col min="2" max="3" width="13.125" style="11" customWidth="1"/>
    <col min="4" max="4" width="35.625" style="11" customWidth="1"/>
    <col min="5" max="5" width="9.625" style="11" customWidth="1"/>
    <col min="6" max="6" width="13.125" style="11" customWidth="1"/>
    <col min="7" max="7" width="35.625" style="11" customWidth="1"/>
    <col min="8" max="8" width="9.625" style="10" customWidth="1"/>
    <col min="9" max="9" width="13.125" style="11" customWidth="1"/>
    <col min="10" max="10" width="35.625" style="11" customWidth="1"/>
    <col min="11" max="11" width="9.625" style="11" customWidth="1"/>
    <col min="12" max="12" width="16.625" style="122" bestFit="1" customWidth="1"/>
    <col min="13" max="13" width="13.75" style="14" customWidth="1"/>
    <col min="14" max="14" width="14.25" style="15" bestFit="1" customWidth="1"/>
    <col min="15" max="15" width="10.875" style="16" bestFit="1" customWidth="1"/>
    <col min="16" max="16" width="9" style="11"/>
    <col min="17" max="17" width="10.25" style="17" bestFit="1" customWidth="1"/>
    <col min="18" max="18" width="14.5" style="18" customWidth="1"/>
    <col min="19" max="19" width="10.625" style="19" bestFit="1" customWidth="1"/>
    <col min="20" max="20" width="9.125" style="20" bestFit="1" customWidth="1"/>
    <col min="21" max="21" width="9" style="21"/>
    <col min="22" max="22" width="16.5" style="18" customWidth="1"/>
    <col min="23" max="23" width="11.375" style="20" bestFit="1" customWidth="1"/>
    <col min="24" max="24" width="12.125" style="22" customWidth="1"/>
    <col min="25" max="25" width="12.625" style="23" customWidth="1"/>
    <col min="26" max="26" width="10.5" style="24" bestFit="1" customWidth="1"/>
    <col min="27" max="27" width="9.125" style="25" bestFit="1" customWidth="1"/>
    <col min="28" max="28" width="5.125" style="123" customWidth="1"/>
    <col min="29" max="29" width="10" style="17" customWidth="1"/>
    <col min="30" max="30" width="12.25" style="17" customWidth="1"/>
    <col min="31" max="31" width="12.25" style="11" customWidth="1"/>
    <col min="32" max="16384" width="9" style="11"/>
  </cols>
  <sheetData>
    <row r="1" spans="1:28" ht="63" customHeight="1" x14ac:dyDescent="0.4">
      <c r="A1" s="1230" t="s">
        <v>184</v>
      </c>
      <c r="B1" s="1230"/>
      <c r="C1" s="1230"/>
      <c r="D1" s="1230"/>
      <c r="E1" s="1230"/>
      <c r="F1" s="1230"/>
      <c r="G1" s="1230"/>
      <c r="H1" s="1230"/>
      <c r="I1" s="1230"/>
      <c r="J1" s="1230"/>
      <c r="K1" s="1230"/>
      <c r="L1" s="1230"/>
      <c r="AB1" s="31"/>
    </row>
    <row r="2" spans="1:28" ht="21" customHeight="1" x14ac:dyDescent="0.4">
      <c r="A2" s="1231" t="s">
        <v>10</v>
      </c>
      <c r="B2" s="1231"/>
      <c r="C2" s="1231"/>
      <c r="D2" s="1231"/>
      <c r="E2" s="1231"/>
      <c r="F2" s="1231"/>
      <c r="G2" s="1231"/>
      <c r="H2" s="1231"/>
      <c r="I2" s="1231"/>
      <c r="J2" s="1231"/>
      <c r="K2" s="1231"/>
      <c r="L2" s="1231"/>
      <c r="AB2" s="31"/>
    </row>
    <row r="3" spans="1:28" ht="21" customHeight="1" thickBot="1" x14ac:dyDescent="0.45">
      <c r="A3" s="9" t="s">
        <v>179</v>
      </c>
      <c r="C3" s="32" t="s">
        <v>11</v>
      </c>
      <c r="D3" s="33"/>
      <c r="E3" s="33"/>
      <c r="F3" s="34"/>
      <c r="G3" s="33"/>
      <c r="H3" s="33"/>
      <c r="I3" s="35"/>
      <c r="J3" s="12" t="s">
        <v>6</v>
      </c>
      <c r="K3" s="13" t="s">
        <v>7</v>
      </c>
      <c r="L3" s="36">
        <f ca="1">NOW()</f>
        <v>44276.014670717595</v>
      </c>
      <c r="AB3" s="17"/>
    </row>
    <row r="4" spans="1:28" ht="52.5" customHeight="1" thickTop="1" thickBot="1" x14ac:dyDescent="0.45">
      <c r="A4" s="37" t="s">
        <v>12</v>
      </c>
      <c r="B4" s="38" t="s">
        <v>13</v>
      </c>
      <c r="C4" s="39" t="s">
        <v>14</v>
      </c>
      <c r="D4" s="40" t="s">
        <v>15</v>
      </c>
      <c r="E4" s="41" t="s">
        <v>16</v>
      </c>
      <c r="F4" s="42" t="s">
        <v>65</v>
      </c>
      <c r="G4" s="43" t="s">
        <v>18</v>
      </c>
      <c r="H4" s="44" t="s">
        <v>19</v>
      </c>
      <c r="I4" s="45" t="s">
        <v>20</v>
      </c>
      <c r="J4" s="46" t="s">
        <v>21</v>
      </c>
      <c r="K4" s="47" t="s">
        <v>22</v>
      </c>
      <c r="L4" s="48" t="s">
        <v>23</v>
      </c>
      <c r="M4" s="49"/>
      <c r="N4" s="50"/>
      <c r="O4" s="51"/>
      <c r="Q4" s="52"/>
      <c r="R4" s="49"/>
      <c r="S4" s="53"/>
      <c r="T4" s="54"/>
      <c r="U4" s="55"/>
      <c r="AB4" s="17"/>
    </row>
    <row r="5" spans="1:28" ht="19.5" thickTop="1" x14ac:dyDescent="0.4">
      <c r="A5" s="56" t="str">
        <f>'01月統合家計簿'!A7</f>
        <v>○○銀行　１</v>
      </c>
      <c r="B5" s="1185">
        <f>'01月統合家計簿'!C7</f>
        <v>0</v>
      </c>
      <c r="C5" s="989">
        <f>'01月カード利用明細表'!B14</f>
        <v>0</v>
      </c>
      <c r="D5" s="990" t="s">
        <v>50</v>
      </c>
      <c r="E5" s="991"/>
      <c r="F5" s="992"/>
      <c r="G5" s="993"/>
      <c r="H5" s="994"/>
      <c r="I5" s="995"/>
      <c r="J5" s="993"/>
      <c r="K5" s="996"/>
      <c r="L5" s="58">
        <f>B5-SUM(C5:C7)+SUM(F5:F9)-SUM(I5:I9)</f>
        <v>0</v>
      </c>
      <c r="M5" s="49"/>
      <c r="N5" s="59"/>
      <c r="O5" s="51"/>
      <c r="Q5" s="52"/>
      <c r="R5" s="49"/>
      <c r="S5" s="53"/>
      <c r="T5" s="54"/>
      <c r="U5" s="55"/>
      <c r="AB5" s="17"/>
    </row>
    <row r="6" spans="1:28" x14ac:dyDescent="0.4">
      <c r="A6" s="60" t="s">
        <v>24</v>
      </c>
      <c r="B6" s="61"/>
      <c r="C6" s="997"/>
      <c r="D6" s="998"/>
      <c r="E6" s="999"/>
      <c r="F6" s="1000"/>
      <c r="G6" s="1001"/>
      <c r="H6" s="1002"/>
      <c r="I6" s="1003"/>
      <c r="J6" s="1004"/>
      <c r="K6" s="1005"/>
      <c r="L6" s="62"/>
      <c r="M6" s="49"/>
      <c r="N6" s="50"/>
      <c r="O6" s="51"/>
      <c r="Q6" s="52"/>
      <c r="R6" s="49"/>
      <c r="S6" s="53"/>
      <c r="T6" s="54"/>
      <c r="U6" s="55"/>
      <c r="AB6" s="17"/>
    </row>
    <row r="7" spans="1:28" x14ac:dyDescent="0.4">
      <c r="A7" s="63">
        <f>SUM(C5:C7)</f>
        <v>0</v>
      </c>
      <c r="B7" s="61"/>
      <c r="C7" s="1006"/>
      <c r="D7" s="998"/>
      <c r="E7" s="991"/>
      <c r="F7" s="1000"/>
      <c r="G7" s="1004"/>
      <c r="H7" s="1002"/>
      <c r="I7" s="1003"/>
      <c r="J7" s="1004"/>
      <c r="K7" s="1005"/>
      <c r="L7" s="62"/>
      <c r="M7" s="49"/>
      <c r="N7" s="50"/>
      <c r="O7" s="51"/>
      <c r="Q7" s="52"/>
      <c r="R7" s="49"/>
      <c r="S7" s="53"/>
      <c r="T7" s="54"/>
      <c r="U7" s="55"/>
      <c r="AB7" s="17"/>
    </row>
    <row r="8" spans="1:28" x14ac:dyDescent="0.4">
      <c r="A8" s="64" t="s">
        <v>25</v>
      </c>
      <c r="B8" s="61"/>
      <c r="C8" s="1006"/>
      <c r="D8" s="1007"/>
      <c r="E8" s="991"/>
      <c r="F8" s="1000"/>
      <c r="G8" s="1004"/>
      <c r="H8" s="1002"/>
      <c r="I8" s="1003"/>
      <c r="J8" s="1004"/>
      <c r="K8" s="1005"/>
      <c r="L8" s="62"/>
      <c r="M8" s="49"/>
      <c r="N8" s="50"/>
      <c r="O8" s="51"/>
      <c r="Q8" s="52"/>
      <c r="R8" s="49"/>
      <c r="S8" s="53"/>
      <c r="T8" s="54"/>
      <c r="U8" s="55"/>
      <c r="AB8" s="17"/>
    </row>
    <row r="9" spans="1:28" ht="19.5" thickBot="1" x14ac:dyDescent="0.45">
      <c r="A9" s="65">
        <f>B5-SUM(C5:C9)</f>
        <v>0</v>
      </c>
      <c r="B9" s="188"/>
      <c r="C9" s="1008"/>
      <c r="D9" s="1009"/>
      <c r="E9" s="1010"/>
      <c r="F9" s="1011"/>
      <c r="G9" s="1012"/>
      <c r="H9" s="1013"/>
      <c r="I9" s="1014"/>
      <c r="J9" s="1012"/>
      <c r="K9" s="1015"/>
      <c r="L9" s="67"/>
      <c r="M9" s="49"/>
      <c r="N9" s="50"/>
      <c r="O9" s="51"/>
      <c r="Q9" s="52"/>
      <c r="R9" s="49"/>
      <c r="S9" s="53"/>
      <c r="T9" s="54"/>
      <c r="U9" s="55"/>
      <c r="AB9" s="17"/>
    </row>
    <row r="10" spans="1:28" x14ac:dyDescent="0.4">
      <c r="A10" s="68" t="str">
        <f>'01月統合家計簿'!A8</f>
        <v>○○銀行　２</v>
      </c>
      <c r="B10" s="1186">
        <f>'01月統合家計簿'!C8</f>
        <v>0</v>
      </c>
      <c r="C10" s="1016">
        <f>'01月カード利用明細表'!B26</f>
        <v>0</v>
      </c>
      <c r="D10" s="1017" t="s">
        <v>236</v>
      </c>
      <c r="E10" s="1018"/>
      <c r="F10" s="992"/>
      <c r="G10" s="1019"/>
      <c r="H10" s="1002"/>
      <c r="I10" s="1020"/>
      <c r="J10" s="1019"/>
      <c r="K10" s="1021"/>
      <c r="L10" s="58">
        <f>B10-SUM(C10:C14)+SUM(F10:F14)-SUM(I10:I14)</f>
        <v>0</v>
      </c>
      <c r="M10" s="49"/>
      <c r="N10" s="50"/>
      <c r="O10" s="51"/>
      <c r="Q10" s="52"/>
      <c r="R10" s="49"/>
      <c r="S10" s="53"/>
      <c r="T10" s="54"/>
      <c r="U10" s="55"/>
      <c r="AB10" s="17"/>
    </row>
    <row r="11" spans="1:28" x14ac:dyDescent="0.4">
      <c r="A11" s="60" t="s">
        <v>24</v>
      </c>
      <c r="B11" s="61"/>
      <c r="C11" s="1006"/>
      <c r="D11" s="998"/>
      <c r="E11" s="991"/>
      <c r="F11" s="1000"/>
      <c r="G11" s="1004"/>
      <c r="H11" s="1002"/>
      <c r="I11" s="1003"/>
      <c r="J11" s="1004"/>
      <c r="K11" s="1005"/>
      <c r="L11" s="62"/>
      <c r="M11" s="49"/>
      <c r="N11" s="50"/>
      <c r="O11" s="51"/>
      <c r="Q11" s="52"/>
      <c r="R11" s="49"/>
      <c r="S11" s="53"/>
      <c r="T11" s="54"/>
      <c r="U11" s="55"/>
      <c r="AB11" s="17"/>
    </row>
    <row r="12" spans="1:28" x14ac:dyDescent="0.4">
      <c r="A12" s="63">
        <f>SUM(C10:C14)</f>
        <v>0</v>
      </c>
      <c r="B12" s="61"/>
      <c r="C12" s="1006"/>
      <c r="D12" s="998"/>
      <c r="E12" s="991"/>
      <c r="F12" s="1000"/>
      <c r="G12" s="1004"/>
      <c r="H12" s="1002"/>
      <c r="I12" s="1003"/>
      <c r="J12" s="1004"/>
      <c r="K12" s="1005"/>
      <c r="L12" s="62"/>
      <c r="M12" s="49"/>
      <c r="N12" s="50"/>
      <c r="O12" s="51"/>
      <c r="Q12" s="52"/>
      <c r="R12" s="49"/>
      <c r="S12" s="53"/>
      <c r="T12" s="54"/>
      <c r="U12" s="55"/>
      <c r="AB12" s="17"/>
    </row>
    <row r="13" spans="1:28" x14ac:dyDescent="0.4">
      <c r="A13" s="64" t="s">
        <v>25</v>
      </c>
      <c r="B13" s="61"/>
      <c r="C13" s="1006"/>
      <c r="D13" s="1007"/>
      <c r="E13" s="991"/>
      <c r="F13" s="1000"/>
      <c r="G13" s="1004"/>
      <c r="H13" s="1002"/>
      <c r="I13" s="1003"/>
      <c r="J13" s="1004"/>
      <c r="K13" s="1005"/>
      <c r="L13" s="62"/>
      <c r="M13" s="49"/>
      <c r="N13" s="50"/>
      <c r="O13" s="51"/>
      <c r="Q13" s="52"/>
      <c r="R13" s="49"/>
      <c r="S13" s="53"/>
      <c r="T13" s="54"/>
      <c r="U13" s="55"/>
      <c r="AB13" s="17"/>
    </row>
    <row r="14" spans="1:28" ht="19.5" thickBot="1" x14ac:dyDescent="0.45">
      <c r="A14" s="65">
        <f>B10-SUM(C10:C14)</f>
        <v>0</v>
      </c>
      <c r="B14" s="188"/>
      <c r="C14" s="1022"/>
      <c r="D14" s="1023"/>
      <c r="E14" s="1024"/>
      <c r="F14" s="1011"/>
      <c r="G14" s="1012"/>
      <c r="H14" s="1013"/>
      <c r="I14" s="1014"/>
      <c r="J14" s="1012"/>
      <c r="K14" s="1015"/>
      <c r="L14" s="67"/>
      <c r="M14" s="49"/>
      <c r="N14" s="50"/>
      <c r="O14" s="51"/>
      <c r="Q14" s="52"/>
      <c r="R14" s="49"/>
      <c r="S14" s="53"/>
      <c r="T14" s="54"/>
      <c r="U14" s="55"/>
      <c r="AB14" s="17"/>
    </row>
    <row r="15" spans="1:28" x14ac:dyDescent="0.4">
      <c r="A15" s="68" t="str">
        <f>'01月統合家計簿'!A9</f>
        <v>○○銀行　３</v>
      </c>
      <c r="B15" s="1186">
        <f>'01月統合家計簿'!C9</f>
        <v>0</v>
      </c>
      <c r="C15" s="1016">
        <f>'01月カード利用明細表'!B38</f>
        <v>0</v>
      </c>
      <c r="D15" s="1017" t="s">
        <v>237</v>
      </c>
      <c r="E15" s="1018"/>
      <c r="F15" s="992"/>
      <c r="G15" s="1019"/>
      <c r="H15" s="1002"/>
      <c r="I15" s="1020"/>
      <c r="J15" s="1019"/>
      <c r="K15" s="1021"/>
      <c r="L15" s="58">
        <f>B15-SUM(C15:C19)+SUM(F15:F19)-SUM(I15:I19)</f>
        <v>0</v>
      </c>
      <c r="M15" s="49"/>
      <c r="N15" s="50"/>
      <c r="O15" s="51"/>
      <c r="Q15" s="52"/>
      <c r="R15" s="49"/>
      <c r="S15" s="53"/>
      <c r="T15" s="54"/>
      <c r="U15" s="55"/>
      <c r="AB15" s="17"/>
    </row>
    <row r="16" spans="1:28" x14ac:dyDescent="0.4">
      <c r="A16" s="60" t="s">
        <v>24</v>
      </c>
      <c r="B16" s="61"/>
      <c r="C16" s="1006"/>
      <c r="D16" s="998"/>
      <c r="E16" s="991"/>
      <c r="F16" s="1000"/>
      <c r="G16" s="1004"/>
      <c r="H16" s="1002"/>
      <c r="I16" s="1003"/>
      <c r="J16" s="1004"/>
      <c r="K16" s="1005"/>
      <c r="L16" s="62"/>
      <c r="M16" s="49"/>
      <c r="N16" s="50"/>
      <c r="O16" s="51"/>
      <c r="Q16" s="52"/>
      <c r="R16" s="49"/>
      <c r="S16" s="53"/>
      <c r="T16" s="54"/>
      <c r="U16" s="55"/>
      <c r="AB16" s="17"/>
    </row>
    <row r="17" spans="1:28" x14ac:dyDescent="0.4">
      <c r="A17" s="63">
        <f>SUM(C15:C19)</f>
        <v>0</v>
      </c>
      <c r="B17" s="61"/>
      <c r="C17" s="1006"/>
      <c r="D17" s="1007"/>
      <c r="E17" s="991"/>
      <c r="F17" s="1000"/>
      <c r="G17" s="1004"/>
      <c r="H17" s="1002"/>
      <c r="I17" s="1003"/>
      <c r="J17" s="1004"/>
      <c r="K17" s="1005"/>
      <c r="L17" s="62"/>
      <c r="M17" s="49"/>
      <c r="N17" s="50"/>
      <c r="O17" s="51"/>
      <c r="Q17" s="52"/>
      <c r="R17" s="49"/>
      <c r="S17" s="53"/>
      <c r="T17" s="54"/>
      <c r="U17" s="55"/>
      <c r="AB17" s="17"/>
    </row>
    <row r="18" spans="1:28" x14ac:dyDescent="0.4">
      <c r="A18" s="64" t="s">
        <v>25</v>
      </c>
      <c r="B18" s="61"/>
      <c r="C18" s="1006"/>
      <c r="D18" s="1007"/>
      <c r="E18" s="991"/>
      <c r="F18" s="1000"/>
      <c r="G18" s="1004"/>
      <c r="H18" s="1002"/>
      <c r="I18" s="1003"/>
      <c r="J18" s="1004"/>
      <c r="K18" s="1005"/>
      <c r="L18" s="62"/>
      <c r="M18" s="49"/>
      <c r="N18" s="50"/>
      <c r="O18" s="51"/>
      <c r="Q18" s="52"/>
      <c r="R18" s="49"/>
      <c r="S18" s="53"/>
      <c r="T18" s="54"/>
      <c r="U18" s="55"/>
      <c r="AB18" s="17"/>
    </row>
    <row r="19" spans="1:28" ht="19.5" thickBot="1" x14ac:dyDescent="0.45">
      <c r="A19" s="65">
        <f>B15-SUM(C15:C19)</f>
        <v>0</v>
      </c>
      <c r="B19" s="188"/>
      <c r="C19" s="1022"/>
      <c r="D19" s="1007"/>
      <c r="E19" s="1024"/>
      <c r="F19" s="1011"/>
      <c r="G19" s="1012"/>
      <c r="H19" s="1013"/>
      <c r="I19" s="1014"/>
      <c r="J19" s="1012"/>
      <c r="K19" s="1015"/>
      <c r="L19" s="67"/>
      <c r="M19" s="49"/>
      <c r="N19" s="50"/>
      <c r="O19" s="51"/>
      <c r="Q19" s="52"/>
      <c r="R19" s="49"/>
      <c r="S19" s="53"/>
      <c r="T19" s="54"/>
      <c r="U19" s="55"/>
      <c r="AB19" s="17"/>
    </row>
    <row r="20" spans="1:28" x14ac:dyDescent="0.4">
      <c r="A20" s="68" t="str">
        <f>'01月統合家計簿'!A10</f>
        <v>○○銀行　４</v>
      </c>
      <c r="B20" s="1186">
        <f>'01月統合家計簿'!C10</f>
        <v>0</v>
      </c>
      <c r="C20" s="1016">
        <f>'01月カード利用明細表'!B50</f>
        <v>0</v>
      </c>
      <c r="D20" s="1017" t="s">
        <v>53</v>
      </c>
      <c r="E20" s="1018"/>
      <c r="F20" s="992"/>
      <c r="G20" s="1019"/>
      <c r="H20" s="1002"/>
      <c r="I20" s="1020"/>
      <c r="J20" s="1019"/>
      <c r="K20" s="1021"/>
      <c r="L20" s="58">
        <f>B20-SUM(C20:C24)+SUM(F20:F24)-SUM(I20:I24)</f>
        <v>0</v>
      </c>
      <c r="M20" s="49"/>
      <c r="N20" s="50"/>
      <c r="O20" s="51"/>
      <c r="Q20" s="52"/>
      <c r="R20" s="49"/>
      <c r="S20" s="53"/>
      <c r="T20" s="54"/>
      <c r="U20" s="55"/>
      <c r="AB20" s="17"/>
    </row>
    <row r="21" spans="1:28" x14ac:dyDescent="0.4">
      <c r="A21" s="60" t="s">
        <v>24</v>
      </c>
      <c r="B21" s="61"/>
      <c r="C21" s="1006"/>
      <c r="D21" s="998"/>
      <c r="E21" s="991"/>
      <c r="F21" s="1000"/>
      <c r="G21" s="1004"/>
      <c r="H21" s="1002"/>
      <c r="I21" s="1003"/>
      <c r="J21" s="1004"/>
      <c r="K21" s="1005"/>
      <c r="L21" s="62"/>
      <c r="M21" s="49"/>
      <c r="N21" s="50"/>
      <c r="O21" s="51"/>
      <c r="Q21" s="52"/>
      <c r="R21" s="49"/>
      <c r="S21" s="53"/>
      <c r="T21" s="54"/>
      <c r="U21" s="55"/>
      <c r="AB21" s="17"/>
    </row>
    <row r="22" spans="1:28" x14ac:dyDescent="0.4">
      <c r="A22" s="63">
        <f>SUM(C20:C24)</f>
        <v>0</v>
      </c>
      <c r="B22" s="61"/>
      <c r="C22" s="1006"/>
      <c r="D22" s="998"/>
      <c r="E22" s="991"/>
      <c r="F22" s="1000"/>
      <c r="G22" s="1004"/>
      <c r="H22" s="1002"/>
      <c r="I22" s="1003"/>
      <c r="J22" s="1004"/>
      <c r="K22" s="1005"/>
      <c r="L22" s="62"/>
      <c r="M22" s="49"/>
      <c r="N22" s="50"/>
      <c r="O22" s="51"/>
      <c r="Q22" s="52"/>
      <c r="R22" s="49"/>
      <c r="S22" s="53"/>
      <c r="T22" s="54"/>
      <c r="U22" s="55"/>
      <c r="AB22" s="17"/>
    </row>
    <row r="23" spans="1:28" x14ac:dyDescent="0.4">
      <c r="A23" s="64" t="s">
        <v>25</v>
      </c>
      <c r="B23" s="61"/>
      <c r="C23" s="1006"/>
      <c r="D23" s="998"/>
      <c r="E23" s="991"/>
      <c r="F23" s="1000"/>
      <c r="G23" s="1004"/>
      <c r="H23" s="1002"/>
      <c r="I23" s="1003"/>
      <c r="J23" s="1004"/>
      <c r="K23" s="1005"/>
      <c r="L23" s="62"/>
      <c r="M23" s="49"/>
      <c r="N23" s="50"/>
      <c r="O23" s="51"/>
      <c r="Q23" s="52"/>
      <c r="R23" s="49"/>
      <c r="S23" s="53"/>
      <c r="T23" s="54"/>
      <c r="U23" s="55"/>
      <c r="AB23" s="17"/>
    </row>
    <row r="24" spans="1:28" ht="19.5" thickBot="1" x14ac:dyDescent="0.45">
      <c r="A24" s="65">
        <f>B20-SUM(C20:C24)</f>
        <v>0</v>
      </c>
      <c r="B24" s="188"/>
      <c r="C24" s="1022"/>
      <c r="D24" s="1025"/>
      <c r="E24" s="1024"/>
      <c r="F24" s="1011"/>
      <c r="G24" s="1012"/>
      <c r="H24" s="1013"/>
      <c r="I24" s="1014"/>
      <c r="J24" s="1012"/>
      <c r="K24" s="1015"/>
      <c r="L24" s="67"/>
      <c r="M24" s="49"/>
      <c r="N24" s="50"/>
      <c r="O24" s="51"/>
      <c r="Q24" s="52"/>
      <c r="R24" s="49"/>
      <c r="S24" s="53"/>
      <c r="T24" s="54"/>
      <c r="U24" s="55"/>
      <c r="AB24" s="17"/>
    </row>
    <row r="25" spans="1:28" x14ac:dyDescent="0.4">
      <c r="A25" s="68" t="str">
        <f>'01月統合家計簿'!A11</f>
        <v>○○銀行　５</v>
      </c>
      <c r="B25" s="1186">
        <f>'01月統合家計簿'!C11</f>
        <v>0</v>
      </c>
      <c r="C25" s="1016">
        <f>'01月カード利用明細表'!B62</f>
        <v>0</v>
      </c>
      <c r="D25" s="1017" t="s">
        <v>54</v>
      </c>
      <c r="E25" s="1018"/>
      <c r="F25" s="992"/>
      <c r="G25" s="1019"/>
      <c r="H25" s="1002"/>
      <c r="I25" s="1020"/>
      <c r="J25" s="1019"/>
      <c r="K25" s="1021"/>
      <c r="L25" s="58">
        <f>B25-SUM(C25:C29)+SUM(F25:F29)-SUM(I25:I29)</f>
        <v>0</v>
      </c>
      <c r="M25" s="49"/>
      <c r="N25" s="50"/>
      <c r="O25" s="51"/>
      <c r="Q25" s="52"/>
      <c r="R25" s="49"/>
      <c r="S25" s="53"/>
      <c r="T25" s="54"/>
      <c r="U25" s="55"/>
      <c r="AB25" s="17"/>
    </row>
    <row r="26" spans="1:28" x14ac:dyDescent="0.4">
      <c r="A26" s="60" t="s">
        <v>24</v>
      </c>
      <c r="B26" s="61"/>
      <c r="C26" s="1006"/>
      <c r="D26" s="998"/>
      <c r="E26" s="991"/>
      <c r="F26" s="1000"/>
      <c r="G26" s="1004"/>
      <c r="H26" s="1002"/>
      <c r="I26" s="1003"/>
      <c r="J26" s="1004"/>
      <c r="K26" s="1005"/>
      <c r="L26" s="62"/>
      <c r="M26" s="49"/>
      <c r="N26" s="50"/>
      <c r="O26" s="51"/>
      <c r="Q26" s="52"/>
      <c r="R26" s="49"/>
      <c r="S26" s="53"/>
      <c r="T26" s="54"/>
      <c r="U26" s="55"/>
      <c r="AB26" s="17"/>
    </row>
    <row r="27" spans="1:28" x14ac:dyDescent="0.4">
      <c r="A27" s="63">
        <f>SUM(C25:C29)</f>
        <v>0</v>
      </c>
      <c r="B27" s="61"/>
      <c r="C27" s="1006"/>
      <c r="D27" s="998"/>
      <c r="E27" s="991"/>
      <c r="F27" s="1000"/>
      <c r="G27" s="1004"/>
      <c r="H27" s="1002"/>
      <c r="I27" s="1003"/>
      <c r="J27" s="1004"/>
      <c r="K27" s="1005"/>
      <c r="L27" s="62"/>
      <c r="M27" s="49"/>
      <c r="N27" s="50"/>
      <c r="O27" s="51"/>
      <c r="Q27" s="52"/>
      <c r="R27" s="49"/>
      <c r="S27" s="53"/>
      <c r="T27" s="54"/>
      <c r="U27" s="55"/>
      <c r="AB27" s="17"/>
    </row>
    <row r="28" spans="1:28" x14ac:dyDescent="0.4">
      <c r="A28" s="64" t="s">
        <v>25</v>
      </c>
      <c r="B28" s="61"/>
      <c r="C28" s="1006"/>
      <c r="D28" s="998"/>
      <c r="E28" s="991"/>
      <c r="F28" s="1000"/>
      <c r="G28" s="1004"/>
      <c r="H28" s="1002"/>
      <c r="I28" s="1003"/>
      <c r="J28" s="1004"/>
      <c r="K28" s="1005"/>
      <c r="L28" s="62"/>
      <c r="M28" s="49"/>
      <c r="N28" s="50"/>
      <c r="O28" s="51"/>
      <c r="Q28" s="52"/>
      <c r="R28" s="49"/>
      <c r="S28" s="53"/>
      <c r="T28" s="54"/>
      <c r="U28" s="55"/>
      <c r="AB28" s="17"/>
    </row>
    <row r="29" spans="1:28" ht="19.5" thickBot="1" x14ac:dyDescent="0.45">
      <c r="A29" s="65">
        <f>B25-SUM(C25:C29)</f>
        <v>0</v>
      </c>
      <c r="B29" s="188"/>
      <c r="C29" s="1022"/>
      <c r="D29" s="1025"/>
      <c r="E29" s="1024"/>
      <c r="F29" s="1011"/>
      <c r="G29" s="1012"/>
      <c r="H29" s="1013"/>
      <c r="I29" s="1014"/>
      <c r="J29" s="1012"/>
      <c r="K29" s="1015"/>
      <c r="L29" s="67"/>
      <c r="M29" s="49"/>
      <c r="N29" s="50"/>
      <c r="O29" s="51"/>
      <c r="Q29" s="52"/>
      <c r="R29" s="49"/>
      <c r="S29" s="53"/>
      <c r="T29" s="54"/>
      <c r="U29" s="55"/>
      <c r="AB29" s="17"/>
    </row>
    <row r="30" spans="1:28" x14ac:dyDescent="0.4">
      <c r="A30" s="68" t="str">
        <f>'01月統合家計簿'!A12</f>
        <v>○○銀行　６</v>
      </c>
      <c r="B30" s="1186">
        <f>'01月統合家計簿'!C12</f>
        <v>0</v>
      </c>
      <c r="C30" s="1016">
        <f>'01月カード利用明細表'!B74</f>
        <v>0</v>
      </c>
      <c r="D30" s="1017" t="s">
        <v>55</v>
      </c>
      <c r="E30" s="1018"/>
      <c r="F30" s="992"/>
      <c r="G30" s="1019"/>
      <c r="H30" s="994"/>
      <c r="I30" s="1020"/>
      <c r="J30" s="1019"/>
      <c r="K30" s="1021"/>
      <c r="L30" s="58">
        <f>B30-SUM(C30:C34)+SUM(F30:F34)-SUM(I30:I34)</f>
        <v>0</v>
      </c>
      <c r="M30" s="49"/>
      <c r="N30" s="50"/>
      <c r="O30" s="51"/>
      <c r="Q30" s="52"/>
      <c r="R30" s="49"/>
      <c r="S30" s="53"/>
      <c r="T30" s="54"/>
      <c r="U30" s="55"/>
      <c r="AB30" s="17"/>
    </row>
    <row r="31" spans="1:28" x14ac:dyDescent="0.4">
      <c r="A31" s="60" t="s">
        <v>24</v>
      </c>
      <c r="B31" s="1100"/>
      <c r="C31" s="1006"/>
      <c r="D31" s="1026"/>
      <c r="E31" s="991"/>
      <c r="F31" s="1000"/>
      <c r="G31" s="1004"/>
      <c r="H31" s="1002"/>
      <c r="I31" s="1003"/>
      <c r="J31" s="1004"/>
      <c r="K31" s="1005"/>
      <c r="L31" s="62"/>
      <c r="M31" s="49"/>
      <c r="N31" s="50"/>
      <c r="O31" s="51"/>
      <c r="Q31" s="52"/>
      <c r="R31" s="49"/>
      <c r="S31" s="53"/>
      <c r="T31" s="54"/>
      <c r="U31" s="55"/>
      <c r="AB31" s="17"/>
    </row>
    <row r="32" spans="1:28" x14ac:dyDescent="0.4">
      <c r="A32" s="63">
        <f>SUM(C30:C34)</f>
        <v>0</v>
      </c>
      <c r="B32" s="61"/>
      <c r="C32" s="1006"/>
      <c r="D32" s="998"/>
      <c r="E32" s="991"/>
      <c r="F32" s="1000"/>
      <c r="G32" s="1004"/>
      <c r="H32" s="1002"/>
      <c r="I32" s="1003"/>
      <c r="J32" s="1004"/>
      <c r="K32" s="1005"/>
      <c r="L32" s="62"/>
      <c r="M32" s="49"/>
      <c r="N32" s="50"/>
      <c r="O32" s="51"/>
      <c r="Q32" s="52"/>
      <c r="R32" s="49"/>
      <c r="S32" s="53"/>
      <c r="T32" s="54"/>
      <c r="U32" s="55"/>
      <c r="AB32" s="17"/>
    </row>
    <row r="33" spans="1:28" x14ac:dyDescent="0.4">
      <c r="A33" s="64" t="s">
        <v>25</v>
      </c>
      <c r="B33" s="61"/>
      <c r="C33" s="1006"/>
      <c r="D33" s="1007"/>
      <c r="E33" s="991"/>
      <c r="F33" s="1000"/>
      <c r="G33" s="1004"/>
      <c r="H33" s="1002"/>
      <c r="I33" s="1003"/>
      <c r="J33" s="1004"/>
      <c r="K33" s="1005"/>
      <c r="L33" s="62"/>
      <c r="M33" s="49"/>
      <c r="N33" s="50"/>
      <c r="O33" s="51"/>
      <c r="Q33" s="52"/>
      <c r="R33" s="49"/>
      <c r="S33" s="53"/>
      <c r="T33" s="54"/>
      <c r="U33" s="55"/>
      <c r="AB33" s="17"/>
    </row>
    <row r="34" spans="1:28" ht="19.5" thickBot="1" x14ac:dyDescent="0.45">
      <c r="A34" s="65">
        <f>B30-SUM(C30:C34)</f>
        <v>0</v>
      </c>
      <c r="B34" s="188"/>
      <c r="C34" s="1022"/>
      <c r="D34" s="1007"/>
      <c r="E34" s="1024"/>
      <c r="F34" s="1011"/>
      <c r="G34" s="1012"/>
      <c r="H34" s="1013"/>
      <c r="I34" s="1014"/>
      <c r="J34" s="1012"/>
      <c r="K34" s="1015"/>
      <c r="L34" s="67"/>
      <c r="M34" s="49"/>
      <c r="N34" s="50"/>
      <c r="O34" s="51"/>
      <c r="Q34" s="52"/>
      <c r="R34" s="49"/>
      <c r="S34" s="53"/>
      <c r="T34" s="54"/>
      <c r="U34" s="55"/>
      <c r="AB34" s="17"/>
    </row>
    <row r="35" spans="1:28" x14ac:dyDescent="0.4">
      <c r="A35" s="68" t="str">
        <f>'01月統合家計簿'!A13</f>
        <v>○○銀行　７</v>
      </c>
      <c r="B35" s="1186">
        <f>'01月統合家計簿'!C13</f>
        <v>0</v>
      </c>
      <c r="C35" s="1016">
        <f>'01月カード利用明細表'!B86</f>
        <v>0</v>
      </c>
      <c r="D35" s="1017" t="s">
        <v>56</v>
      </c>
      <c r="E35" s="1018"/>
      <c r="F35" s="992"/>
      <c r="G35" s="1019"/>
      <c r="H35" s="994"/>
      <c r="I35" s="1020"/>
      <c r="J35" s="1019"/>
      <c r="K35" s="1021"/>
      <c r="L35" s="58">
        <f>B35-SUM(C35:C39)+SUM(F35:F39)-SUM(I35:I39)</f>
        <v>0</v>
      </c>
      <c r="M35" s="49"/>
      <c r="N35" s="50"/>
      <c r="O35" s="51"/>
      <c r="Q35" s="52"/>
      <c r="R35" s="49"/>
      <c r="S35" s="53"/>
      <c r="T35" s="54"/>
      <c r="U35" s="55"/>
      <c r="AB35" s="17"/>
    </row>
    <row r="36" spans="1:28" x14ac:dyDescent="0.4">
      <c r="A36" s="60" t="s">
        <v>24</v>
      </c>
      <c r="B36" s="61"/>
      <c r="C36" s="1006"/>
      <c r="D36" s="1027"/>
      <c r="E36" s="991"/>
      <c r="F36" s="1000"/>
      <c r="G36" s="1004"/>
      <c r="H36" s="1002"/>
      <c r="I36" s="1003"/>
      <c r="J36" s="1004"/>
      <c r="K36" s="1005"/>
      <c r="L36" s="62"/>
      <c r="M36" s="49"/>
      <c r="N36" s="50"/>
      <c r="O36" s="51"/>
      <c r="Q36" s="52"/>
      <c r="R36" s="49"/>
      <c r="S36" s="53"/>
      <c r="T36" s="54"/>
      <c r="U36" s="55"/>
      <c r="AB36" s="17"/>
    </row>
    <row r="37" spans="1:28" x14ac:dyDescent="0.4">
      <c r="A37" s="63">
        <f>SUM(C35:C39)</f>
        <v>0</v>
      </c>
      <c r="B37" s="61"/>
      <c r="C37" s="1006"/>
      <c r="D37" s="998"/>
      <c r="E37" s="991"/>
      <c r="F37" s="1000"/>
      <c r="G37" s="1004"/>
      <c r="H37" s="1002"/>
      <c r="I37" s="1003"/>
      <c r="J37" s="1004"/>
      <c r="K37" s="1005"/>
      <c r="L37" s="62"/>
      <c r="M37" s="49"/>
      <c r="N37" s="50"/>
      <c r="O37" s="51"/>
      <c r="Q37" s="52"/>
      <c r="R37" s="49"/>
      <c r="S37" s="53"/>
      <c r="T37" s="54"/>
      <c r="U37" s="55"/>
      <c r="AB37" s="17"/>
    </row>
    <row r="38" spans="1:28" x14ac:dyDescent="0.4">
      <c r="A38" s="64" t="s">
        <v>25</v>
      </c>
      <c r="B38" s="61"/>
      <c r="C38" s="1006"/>
      <c r="D38" s="1007"/>
      <c r="E38" s="991"/>
      <c r="F38" s="1000"/>
      <c r="G38" s="1004"/>
      <c r="H38" s="1002"/>
      <c r="I38" s="1003"/>
      <c r="J38" s="1004"/>
      <c r="K38" s="1005"/>
      <c r="L38" s="62"/>
      <c r="M38" s="49"/>
      <c r="N38" s="50"/>
      <c r="O38" s="51"/>
      <c r="Q38" s="52"/>
      <c r="R38" s="49"/>
      <c r="S38" s="53"/>
      <c r="T38" s="54"/>
      <c r="U38" s="55"/>
      <c r="AB38" s="17"/>
    </row>
    <row r="39" spans="1:28" ht="19.5" thickBot="1" x14ac:dyDescent="0.45">
      <c r="A39" s="65">
        <f>B35-SUM(C35:C39)</f>
        <v>0</v>
      </c>
      <c r="B39" s="188"/>
      <c r="C39" s="1022"/>
      <c r="D39" s="1007"/>
      <c r="E39" s="1024"/>
      <c r="F39" s="1011"/>
      <c r="G39" s="1012"/>
      <c r="H39" s="1013"/>
      <c r="I39" s="1014"/>
      <c r="J39" s="1012"/>
      <c r="K39" s="1015"/>
      <c r="L39" s="67"/>
      <c r="M39" s="49"/>
      <c r="N39" s="50"/>
      <c r="O39" s="51"/>
      <c r="Q39" s="52"/>
      <c r="R39" s="49"/>
      <c r="S39" s="53"/>
      <c r="T39" s="54"/>
      <c r="U39" s="55"/>
      <c r="AB39" s="17"/>
    </row>
    <row r="40" spans="1:28" x14ac:dyDescent="0.4">
      <c r="A40" s="68" t="str">
        <f>'01月統合家計簿'!A14</f>
        <v>○○銀行　８</v>
      </c>
      <c r="B40" s="1186">
        <f>'01月統合家計簿'!C14</f>
        <v>0</v>
      </c>
      <c r="C40" s="1016">
        <f>'01月カード利用明細表'!B98</f>
        <v>0</v>
      </c>
      <c r="D40" s="1017" t="s">
        <v>223</v>
      </c>
      <c r="E40" s="1018"/>
      <c r="F40" s="992"/>
      <c r="G40" s="1019"/>
      <c r="H40" s="1002"/>
      <c r="I40" s="1020"/>
      <c r="J40" s="1019"/>
      <c r="K40" s="1021"/>
      <c r="L40" s="58">
        <f>B40-SUM(C40:C44)+SUM(F40:F44)-SUM(I40:I44)</f>
        <v>0</v>
      </c>
      <c r="M40" s="49"/>
      <c r="N40" s="50"/>
      <c r="O40" s="51"/>
      <c r="Q40" s="52"/>
      <c r="R40" s="49"/>
      <c r="S40" s="53"/>
      <c r="T40" s="54"/>
      <c r="U40" s="55"/>
      <c r="AB40" s="17"/>
    </row>
    <row r="41" spans="1:28" x14ac:dyDescent="0.4">
      <c r="A41" s="60" t="s">
        <v>24</v>
      </c>
      <c r="B41" s="61"/>
      <c r="C41" s="1006"/>
      <c r="D41" s="1027"/>
      <c r="E41" s="991"/>
      <c r="F41" s="1000"/>
      <c r="G41" s="1004"/>
      <c r="H41" s="1002"/>
      <c r="I41" s="1003"/>
      <c r="J41" s="1004"/>
      <c r="K41" s="1005"/>
      <c r="L41" s="62"/>
      <c r="M41" s="49"/>
      <c r="N41" s="50"/>
      <c r="O41" s="51"/>
      <c r="Q41" s="52"/>
      <c r="R41" s="49"/>
      <c r="S41" s="53"/>
      <c r="T41" s="54"/>
      <c r="U41" s="55"/>
      <c r="AB41" s="17"/>
    </row>
    <row r="42" spans="1:28" x14ac:dyDescent="0.4">
      <c r="A42" s="63">
        <f>SUM(C40:C44)</f>
        <v>0</v>
      </c>
      <c r="B42" s="61"/>
      <c r="C42" s="1006"/>
      <c r="D42" s="998"/>
      <c r="E42" s="991"/>
      <c r="F42" s="1000"/>
      <c r="G42" s="1004"/>
      <c r="H42" s="1002"/>
      <c r="I42" s="1003"/>
      <c r="J42" s="1004"/>
      <c r="K42" s="1005"/>
      <c r="L42" s="62"/>
      <c r="M42" s="49"/>
      <c r="N42" s="50"/>
      <c r="O42" s="51"/>
      <c r="Q42" s="52"/>
      <c r="R42" s="49"/>
      <c r="S42" s="53"/>
      <c r="T42" s="54"/>
      <c r="U42" s="55"/>
      <c r="AB42" s="17"/>
    </row>
    <row r="43" spans="1:28" x14ac:dyDescent="0.4">
      <c r="A43" s="64" t="s">
        <v>25</v>
      </c>
      <c r="B43" s="61"/>
      <c r="C43" s="1006"/>
      <c r="D43" s="1007"/>
      <c r="E43" s="991"/>
      <c r="F43" s="1000"/>
      <c r="G43" s="1004"/>
      <c r="H43" s="1002"/>
      <c r="I43" s="1003"/>
      <c r="J43" s="1004"/>
      <c r="K43" s="1005"/>
      <c r="L43" s="62"/>
      <c r="M43" s="49"/>
      <c r="N43" s="50"/>
      <c r="O43" s="51"/>
      <c r="Q43" s="52"/>
      <c r="R43" s="49"/>
      <c r="S43" s="53"/>
      <c r="T43" s="54"/>
      <c r="U43" s="55"/>
      <c r="AB43" s="17"/>
    </row>
    <row r="44" spans="1:28" ht="19.5" thickBot="1" x14ac:dyDescent="0.45">
      <c r="A44" s="65">
        <f>B40-SUM(C40:C44)</f>
        <v>0</v>
      </c>
      <c r="B44" s="188"/>
      <c r="C44" s="1022"/>
      <c r="D44" s="1007"/>
      <c r="E44" s="1024"/>
      <c r="F44" s="1011"/>
      <c r="G44" s="1012"/>
      <c r="H44" s="1013"/>
      <c r="I44" s="1014"/>
      <c r="J44" s="1012"/>
      <c r="K44" s="1015"/>
      <c r="L44" s="67"/>
      <c r="M44" s="49"/>
      <c r="N44" s="50"/>
      <c r="O44" s="51"/>
      <c r="Q44" s="52"/>
      <c r="R44" s="49"/>
      <c r="S44" s="53"/>
      <c r="T44" s="54"/>
      <c r="U44" s="55"/>
      <c r="AB44" s="17"/>
    </row>
    <row r="45" spans="1:28" x14ac:dyDescent="0.4">
      <c r="A45" s="68" t="str">
        <f>'01月統合家計簿'!A15</f>
        <v>○○銀行　９</v>
      </c>
      <c r="B45" s="1186">
        <f>'01月統合家計簿'!C15</f>
        <v>0</v>
      </c>
      <c r="C45" s="1016">
        <f>'01月カード利用明細表'!B110</f>
        <v>0</v>
      </c>
      <c r="D45" s="1017" t="s">
        <v>224</v>
      </c>
      <c r="E45" s="1018"/>
      <c r="F45" s="992"/>
      <c r="G45" s="1019"/>
      <c r="H45" s="1002"/>
      <c r="I45" s="1020"/>
      <c r="J45" s="1019"/>
      <c r="K45" s="1021"/>
      <c r="L45" s="58">
        <f>B45-SUM(C45:C49)+SUM(F45:F49)-SUM(I45:I49)</f>
        <v>0</v>
      </c>
      <c r="M45" s="49"/>
      <c r="N45" s="50"/>
      <c r="O45" s="51"/>
      <c r="Q45" s="52"/>
      <c r="R45" s="49"/>
      <c r="S45" s="53"/>
      <c r="T45" s="54"/>
      <c r="U45" s="55"/>
      <c r="AB45" s="17"/>
    </row>
    <row r="46" spans="1:28" x14ac:dyDescent="0.4">
      <c r="A46" s="60" t="s">
        <v>24</v>
      </c>
      <c r="B46" s="61"/>
      <c r="C46" s="1006"/>
      <c r="D46" s="998"/>
      <c r="E46" s="991"/>
      <c r="F46" s="1000"/>
      <c r="G46" s="1004"/>
      <c r="H46" s="1002"/>
      <c r="I46" s="1003"/>
      <c r="J46" s="1004"/>
      <c r="K46" s="1005"/>
      <c r="L46" s="62"/>
      <c r="M46" s="49"/>
      <c r="N46" s="50"/>
      <c r="O46" s="51"/>
      <c r="Q46" s="52"/>
      <c r="R46" s="49"/>
      <c r="S46" s="53"/>
      <c r="T46" s="54"/>
      <c r="U46" s="55"/>
      <c r="AB46" s="17"/>
    </row>
    <row r="47" spans="1:28" x14ac:dyDescent="0.4">
      <c r="A47" s="63">
        <f>SUM(C45:C49)</f>
        <v>0</v>
      </c>
      <c r="B47" s="61"/>
      <c r="C47" s="1006"/>
      <c r="D47" s="998"/>
      <c r="E47" s="991"/>
      <c r="F47" s="1000"/>
      <c r="G47" s="1004"/>
      <c r="H47" s="1002"/>
      <c r="I47" s="1003"/>
      <c r="J47" s="1004"/>
      <c r="K47" s="1005"/>
      <c r="L47" s="62"/>
      <c r="M47" s="49"/>
      <c r="N47" s="50"/>
      <c r="O47" s="51"/>
      <c r="Q47" s="52"/>
      <c r="R47" s="49"/>
      <c r="S47" s="53"/>
      <c r="T47" s="54"/>
      <c r="U47" s="55"/>
      <c r="AB47" s="17"/>
    </row>
    <row r="48" spans="1:28" x14ac:dyDescent="0.4">
      <c r="A48" s="64" t="s">
        <v>25</v>
      </c>
      <c r="B48" s="61"/>
      <c r="C48" s="1006"/>
      <c r="D48" s="998"/>
      <c r="E48" s="991"/>
      <c r="F48" s="1000"/>
      <c r="G48" s="1004"/>
      <c r="H48" s="1002"/>
      <c r="I48" s="1003"/>
      <c r="J48" s="1004"/>
      <c r="K48" s="1005"/>
      <c r="L48" s="62"/>
      <c r="M48" s="49"/>
      <c r="N48" s="50"/>
      <c r="O48" s="51"/>
      <c r="Q48" s="52"/>
      <c r="R48" s="49"/>
      <c r="S48" s="53"/>
      <c r="T48" s="54"/>
      <c r="U48" s="55"/>
      <c r="AB48" s="17"/>
    </row>
    <row r="49" spans="1:30" ht="19.5" thickBot="1" x14ac:dyDescent="0.45">
      <c r="A49" s="65">
        <f>B45-SUM(C45:C49)</f>
        <v>0</v>
      </c>
      <c r="B49" s="188"/>
      <c r="C49" s="1022"/>
      <c r="D49" s="1025"/>
      <c r="E49" s="1024"/>
      <c r="F49" s="1011"/>
      <c r="G49" s="1012"/>
      <c r="H49" s="1013"/>
      <c r="I49" s="1014"/>
      <c r="J49" s="1012"/>
      <c r="K49" s="1015"/>
      <c r="L49" s="67"/>
      <c r="M49" s="49"/>
      <c r="N49" s="50"/>
      <c r="O49" s="51"/>
      <c r="Q49" s="52"/>
      <c r="R49" s="49"/>
      <c r="S49" s="53"/>
      <c r="T49" s="54"/>
      <c r="U49" s="55"/>
      <c r="AB49" s="17"/>
    </row>
    <row r="50" spans="1:30" x14ac:dyDescent="0.4">
      <c r="A50" s="68" t="str">
        <f>'01月統合家計簿'!A16</f>
        <v>○○銀行　１０</v>
      </c>
      <c r="B50" s="1186">
        <f>'01月統合家計簿'!C16</f>
        <v>0</v>
      </c>
      <c r="C50" s="1016">
        <f>'01月カード利用明細表'!B122</f>
        <v>0</v>
      </c>
      <c r="D50" s="1017" t="s">
        <v>225</v>
      </c>
      <c r="E50" s="1018"/>
      <c r="F50" s="992"/>
      <c r="G50" s="1019"/>
      <c r="H50" s="1002"/>
      <c r="I50" s="1020"/>
      <c r="J50" s="1019"/>
      <c r="K50" s="1021"/>
      <c r="L50" s="58">
        <f>B50-SUM(C50:C54)+SUM(F50:F54)-SUM(I50:I54)</f>
        <v>0</v>
      </c>
      <c r="M50" s="49"/>
      <c r="N50" s="50"/>
      <c r="O50" s="51"/>
      <c r="Q50" s="52"/>
      <c r="R50" s="49"/>
      <c r="S50" s="53"/>
      <c r="T50" s="54"/>
      <c r="U50" s="55"/>
      <c r="AB50" s="17"/>
    </row>
    <row r="51" spans="1:30" x14ac:dyDescent="0.4">
      <c r="A51" s="60" t="s">
        <v>24</v>
      </c>
      <c r="B51" s="61"/>
      <c r="C51" s="1006"/>
      <c r="D51" s="998"/>
      <c r="E51" s="991"/>
      <c r="F51" s="1000"/>
      <c r="G51" s="1004"/>
      <c r="H51" s="1002"/>
      <c r="I51" s="1003"/>
      <c r="J51" s="1004"/>
      <c r="K51" s="1005"/>
      <c r="L51" s="62"/>
      <c r="M51" s="49"/>
      <c r="N51" s="50"/>
      <c r="O51" s="51"/>
      <c r="Q51" s="52"/>
      <c r="R51" s="49"/>
      <c r="S51" s="53"/>
      <c r="T51" s="54"/>
      <c r="U51" s="55"/>
      <c r="AB51" s="17"/>
    </row>
    <row r="52" spans="1:30" x14ac:dyDescent="0.4">
      <c r="A52" s="63">
        <f>SUM(C50:C54)</f>
        <v>0</v>
      </c>
      <c r="B52" s="61"/>
      <c r="C52" s="1006"/>
      <c r="D52" s="998"/>
      <c r="E52" s="991"/>
      <c r="F52" s="1000"/>
      <c r="G52" s="1004"/>
      <c r="H52" s="1002"/>
      <c r="I52" s="1003"/>
      <c r="J52" s="1004"/>
      <c r="K52" s="1005"/>
      <c r="L52" s="62"/>
      <c r="M52" s="49"/>
      <c r="N52" s="50"/>
      <c r="O52" s="51"/>
      <c r="Q52" s="52"/>
      <c r="R52" s="49"/>
      <c r="S52" s="53"/>
      <c r="T52" s="54"/>
      <c r="U52" s="55"/>
      <c r="AB52" s="17"/>
    </row>
    <row r="53" spans="1:30" x14ac:dyDescent="0.4">
      <c r="A53" s="64" t="s">
        <v>25</v>
      </c>
      <c r="B53" s="61"/>
      <c r="C53" s="1006"/>
      <c r="D53" s="998"/>
      <c r="E53" s="991"/>
      <c r="F53" s="1000"/>
      <c r="G53" s="1004"/>
      <c r="H53" s="1002"/>
      <c r="I53" s="1003"/>
      <c r="J53" s="1004"/>
      <c r="K53" s="1005"/>
      <c r="L53" s="62"/>
      <c r="M53" s="49"/>
      <c r="N53" s="50"/>
      <c r="O53" s="51"/>
      <c r="Q53" s="52"/>
      <c r="R53" s="49"/>
      <c r="S53" s="53"/>
      <c r="T53" s="54"/>
      <c r="U53" s="55"/>
      <c r="AB53" s="17"/>
    </row>
    <row r="54" spans="1:30" ht="19.5" thickBot="1" x14ac:dyDescent="0.45">
      <c r="A54" s="65">
        <f>B50-SUM(C50:C54)</f>
        <v>0</v>
      </c>
      <c r="B54" s="188"/>
      <c r="C54" s="1022"/>
      <c r="D54" s="1025"/>
      <c r="E54" s="1024"/>
      <c r="F54" s="1011"/>
      <c r="G54" s="1012"/>
      <c r="H54" s="1013"/>
      <c r="I54" s="1014"/>
      <c r="J54" s="1012"/>
      <c r="K54" s="1015"/>
      <c r="L54" s="67"/>
      <c r="M54" s="49"/>
      <c r="N54" s="50"/>
      <c r="O54" s="51"/>
      <c r="Q54" s="52"/>
      <c r="R54" s="49"/>
      <c r="S54" s="53"/>
      <c r="T54" s="54"/>
      <c r="U54" s="55"/>
      <c r="AB54" s="17"/>
    </row>
    <row r="55" spans="1:30" s="79" customFormat="1" ht="24" customHeight="1" thickBot="1" x14ac:dyDescent="0.2">
      <c r="A55" s="70" t="s">
        <v>26</v>
      </c>
      <c r="B55" s="1186">
        <f>'01月統合家計簿'!C17</f>
        <v>0</v>
      </c>
      <c r="C55" s="71"/>
      <c r="D55" s="72"/>
      <c r="E55" s="73"/>
      <c r="F55" s="74"/>
      <c r="G55" s="75"/>
      <c r="H55" s="76"/>
      <c r="I55" s="74"/>
      <c r="J55" s="75" t="s">
        <v>27</v>
      </c>
      <c r="K55" s="76"/>
      <c r="L55" s="270">
        <f>'01月現金入出金表'!G37</f>
        <v>0</v>
      </c>
      <c r="M55" s="49"/>
      <c r="N55" s="50"/>
      <c r="O55" s="78"/>
      <c r="Q55" s="80"/>
      <c r="R55" s="49"/>
      <c r="S55" s="53"/>
      <c r="T55" s="81"/>
      <c r="U55" s="82"/>
      <c r="V55" s="83"/>
      <c r="W55" s="84"/>
      <c r="X55" s="85"/>
      <c r="Y55" s="86"/>
      <c r="Z55" s="87"/>
      <c r="AA55" s="88"/>
      <c r="AB55" s="89"/>
      <c r="AC55" s="89"/>
      <c r="AD55" s="89"/>
    </row>
    <row r="56" spans="1:30" s="105" customFormat="1" ht="39" customHeight="1" thickBot="1" x14ac:dyDescent="0.45">
      <c r="A56" s="90" t="s">
        <v>28</v>
      </c>
      <c r="B56" s="91">
        <f>SUM(B5:B55)</f>
        <v>0</v>
      </c>
      <c r="C56" s="92">
        <f>SUM(C5:C55)</f>
        <v>0</v>
      </c>
      <c r="D56" s="93"/>
      <c r="E56" s="94"/>
      <c r="F56" s="95"/>
      <c r="G56" s="96"/>
      <c r="H56" s="97"/>
      <c r="I56" s="98"/>
      <c r="J56" s="99"/>
      <c r="K56" s="100"/>
      <c r="L56" s="101">
        <f>SUM(L5:L55)</f>
        <v>0</v>
      </c>
      <c r="M56" s="102"/>
      <c r="N56" s="103"/>
      <c r="O56" s="104"/>
      <c r="Q56" s="106"/>
      <c r="R56" s="102"/>
      <c r="S56" s="107"/>
      <c r="T56" s="108"/>
      <c r="U56" s="109"/>
      <c r="V56" s="110"/>
      <c r="W56" s="111"/>
      <c r="X56" s="112"/>
      <c r="Y56" s="113"/>
      <c r="Z56" s="114"/>
      <c r="AA56" s="115"/>
      <c r="AB56" s="116"/>
      <c r="AC56" s="116"/>
      <c r="AD56" s="116"/>
    </row>
    <row r="57" spans="1:30" ht="22.5" customHeight="1" thickTop="1" x14ac:dyDescent="0.4">
      <c r="B57" s="117"/>
      <c r="F57" s="118"/>
      <c r="G57" s="119"/>
      <c r="H57" s="120"/>
      <c r="J57" s="32"/>
      <c r="L57" s="121"/>
      <c r="M57" s="49"/>
      <c r="N57" s="50"/>
      <c r="O57" s="51"/>
      <c r="Q57" s="52"/>
      <c r="R57" s="49"/>
      <c r="S57" s="53"/>
      <c r="T57" s="54"/>
      <c r="U57" s="55"/>
      <c r="AB57" s="17"/>
    </row>
  </sheetData>
  <sheetProtection sheet="1" objects="1" scenarios="1"/>
  <mergeCells count="2">
    <mergeCell ref="A1:L1"/>
    <mergeCell ref="A2:L2"/>
  </mergeCells>
  <phoneticPr fontId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tabColor rgb="FFE5FFFF"/>
  </sheetPr>
  <dimension ref="A1:Y38"/>
  <sheetViews>
    <sheetView workbookViewId="0">
      <pane xSplit="2" ySplit="4" topLeftCell="C5" activePane="bottomRight" state="frozen"/>
      <selection activeCell="C18" sqref="C18"/>
      <selection pane="topRight" activeCell="C18" sqref="C18"/>
      <selection pane="bottomLeft" activeCell="C18" sqref="C18"/>
      <selection pane="bottomRight" sqref="A1:G1"/>
    </sheetView>
  </sheetViews>
  <sheetFormatPr defaultRowHeight="18.75" x14ac:dyDescent="0.4"/>
  <cols>
    <col min="1" max="1" width="6.625" style="163" customWidth="1"/>
    <col min="2" max="2" width="6" style="163" bestFit="1" customWidth="1"/>
    <col min="3" max="3" width="58.125" style="11" customWidth="1"/>
    <col min="4" max="4" width="12.125" style="17" customWidth="1"/>
    <col min="5" max="5" width="58.125" style="10" customWidth="1"/>
    <col min="6" max="6" width="12.125" style="11" bestFit="1" customWidth="1"/>
    <col min="7" max="7" width="16.125" style="11" customWidth="1"/>
    <col min="8" max="8" width="13.75" style="14" customWidth="1"/>
    <col min="9" max="9" width="14.25" style="15" bestFit="1" customWidth="1"/>
    <col min="10" max="10" width="10.875" style="16" bestFit="1" customWidth="1"/>
    <col min="11" max="11" width="9" style="11"/>
    <col min="12" max="12" width="10.25" style="17" bestFit="1" customWidth="1"/>
    <col min="13" max="13" width="14.5" style="18" customWidth="1"/>
    <col min="14" max="14" width="10.625" style="19" bestFit="1" customWidth="1"/>
    <col min="15" max="15" width="9.125" style="20" bestFit="1" customWidth="1"/>
    <col min="16" max="16" width="9" style="21"/>
    <col min="17" max="17" width="16.5" style="18" customWidth="1"/>
    <col min="18" max="18" width="11.375" style="20" bestFit="1" customWidth="1"/>
    <col min="19" max="19" width="12.125" style="22" customWidth="1"/>
    <col min="20" max="20" width="12.625" style="23" customWidth="1"/>
    <col min="21" max="21" width="10.5" style="24" bestFit="1" customWidth="1"/>
    <col min="22" max="22" width="9.125" style="25" bestFit="1" customWidth="1"/>
    <col min="23" max="23" width="5.125" style="123" customWidth="1"/>
    <col min="24" max="24" width="10" style="17" customWidth="1"/>
    <col min="25" max="25" width="12.25" style="17" customWidth="1"/>
    <col min="26" max="26" width="12.25" style="11" customWidth="1"/>
    <col min="27" max="16384" width="9" style="11"/>
  </cols>
  <sheetData>
    <row r="1" spans="1:23" ht="63" customHeight="1" x14ac:dyDescent="0.4">
      <c r="A1" s="1235" t="s">
        <v>202</v>
      </c>
      <c r="B1" s="1235"/>
      <c r="C1" s="1235"/>
      <c r="D1" s="1235"/>
      <c r="E1" s="1235"/>
      <c r="F1" s="1235"/>
      <c r="G1" s="1235"/>
      <c r="W1" s="31"/>
    </row>
    <row r="2" spans="1:23" ht="19.5" thickBot="1" x14ac:dyDescent="0.45">
      <c r="A2" s="9" t="s">
        <v>91</v>
      </c>
      <c r="B2" s="10"/>
      <c r="D2" s="11"/>
      <c r="E2" s="12" t="s">
        <v>6</v>
      </c>
      <c r="F2" s="13" t="s">
        <v>7</v>
      </c>
      <c r="G2" s="139">
        <f ca="1">NOW()</f>
        <v>44276.014670717595</v>
      </c>
      <c r="W2" s="17"/>
    </row>
    <row r="3" spans="1:23" ht="26.25" customHeight="1" thickBot="1" x14ac:dyDescent="0.45">
      <c r="A3" s="1236" t="s">
        <v>35</v>
      </c>
      <c r="B3" s="1238" t="s">
        <v>36</v>
      </c>
      <c r="C3" s="140" t="s">
        <v>189</v>
      </c>
      <c r="D3" s="141" t="s">
        <v>190</v>
      </c>
      <c r="E3" s="1240" t="s">
        <v>191</v>
      </c>
      <c r="F3" s="1242" t="s">
        <v>173</v>
      </c>
      <c r="G3" s="1244" t="s">
        <v>38</v>
      </c>
      <c r="H3" s="49"/>
      <c r="I3" s="50"/>
      <c r="J3" s="51"/>
      <c r="L3" s="52"/>
      <c r="M3" s="49"/>
      <c r="N3" s="53"/>
      <c r="O3" s="54"/>
      <c r="P3" s="55"/>
      <c r="W3" s="17"/>
    </row>
    <row r="4" spans="1:23" ht="19.5" thickBot="1" x14ac:dyDescent="0.45">
      <c r="A4" s="1237"/>
      <c r="B4" s="1239"/>
      <c r="C4" s="142" t="s">
        <v>39</v>
      </c>
      <c r="D4" s="184">
        <f>'04月現金入出金表'!G37</f>
        <v>0</v>
      </c>
      <c r="E4" s="1241"/>
      <c r="F4" s="1243"/>
      <c r="G4" s="1245"/>
      <c r="H4" s="49"/>
      <c r="I4" s="50"/>
      <c r="J4" s="51"/>
      <c r="L4" s="52"/>
      <c r="M4" s="49"/>
      <c r="N4" s="53"/>
      <c r="O4" s="54"/>
      <c r="P4" s="55"/>
      <c r="W4" s="17"/>
    </row>
    <row r="5" spans="1:23" x14ac:dyDescent="0.4">
      <c r="A5" s="185">
        <v>44317</v>
      </c>
      <c r="B5" s="148" t="s">
        <v>98</v>
      </c>
      <c r="C5" s="386"/>
      <c r="D5" s="387"/>
      <c r="E5" s="1056"/>
      <c r="F5" s="1057"/>
      <c r="G5" s="145">
        <f>D5-F5</f>
        <v>0</v>
      </c>
      <c r="H5" s="49"/>
      <c r="I5" s="59"/>
      <c r="J5" s="51"/>
      <c r="L5" s="52"/>
      <c r="M5" s="49"/>
      <c r="N5" s="53"/>
      <c r="O5" s="54"/>
      <c r="P5" s="55"/>
      <c r="W5" s="17"/>
    </row>
    <row r="6" spans="1:23" x14ac:dyDescent="0.4">
      <c r="A6" s="186">
        <v>44318</v>
      </c>
      <c r="B6" s="150" t="s">
        <v>99</v>
      </c>
      <c r="C6" s="388"/>
      <c r="D6" s="389"/>
      <c r="E6" s="1058"/>
      <c r="F6" s="1059"/>
      <c r="G6" s="145">
        <f>D6-F6</f>
        <v>0</v>
      </c>
      <c r="H6" s="49"/>
      <c r="I6" s="50"/>
      <c r="J6" s="51"/>
      <c r="L6" s="52"/>
      <c r="M6" s="49"/>
      <c r="N6" s="53"/>
      <c r="O6" s="54"/>
      <c r="P6" s="55"/>
      <c r="W6" s="17"/>
    </row>
    <row r="7" spans="1:23" x14ac:dyDescent="0.4">
      <c r="A7" s="186">
        <v>44319</v>
      </c>
      <c r="B7" s="150" t="s">
        <v>47</v>
      </c>
      <c r="C7" s="390" t="s">
        <v>100</v>
      </c>
      <c r="D7" s="389"/>
      <c r="E7" s="1058"/>
      <c r="F7" s="1059"/>
      <c r="G7" s="145">
        <f t="shared" ref="G7:G35" si="0">D7-F7</f>
        <v>0</v>
      </c>
      <c r="H7" s="49"/>
      <c r="I7" s="50"/>
      <c r="J7" s="51"/>
      <c r="L7" s="52"/>
      <c r="M7" s="49"/>
      <c r="N7" s="53"/>
      <c r="O7" s="54"/>
      <c r="P7" s="55"/>
      <c r="W7" s="17"/>
    </row>
    <row r="8" spans="1:23" x14ac:dyDescent="0.4">
      <c r="A8" s="186">
        <v>44320</v>
      </c>
      <c r="B8" s="150" t="s">
        <v>41</v>
      </c>
      <c r="C8" s="388" t="s">
        <v>101</v>
      </c>
      <c r="D8" s="389"/>
      <c r="E8" s="1058"/>
      <c r="F8" s="1059"/>
      <c r="G8" s="145">
        <f t="shared" si="0"/>
        <v>0</v>
      </c>
      <c r="H8" s="49"/>
      <c r="I8" s="50"/>
      <c r="J8" s="51"/>
      <c r="L8" s="52"/>
      <c r="M8" s="49"/>
      <c r="N8" s="53"/>
      <c r="O8" s="54"/>
      <c r="P8" s="55"/>
      <c r="W8" s="17"/>
    </row>
    <row r="9" spans="1:23" x14ac:dyDescent="0.4">
      <c r="A9" s="186">
        <v>44321</v>
      </c>
      <c r="B9" s="150" t="s">
        <v>42</v>
      </c>
      <c r="C9" s="388" t="s">
        <v>102</v>
      </c>
      <c r="D9" s="389"/>
      <c r="E9" s="1058"/>
      <c r="F9" s="1059"/>
      <c r="G9" s="145">
        <f t="shared" si="0"/>
        <v>0</v>
      </c>
      <c r="H9" s="49"/>
      <c r="I9" s="50"/>
      <c r="J9" s="51"/>
      <c r="L9" s="52"/>
      <c r="M9" s="49"/>
      <c r="N9" s="53"/>
      <c r="O9" s="54"/>
      <c r="P9" s="55"/>
      <c r="W9" s="17"/>
    </row>
    <row r="10" spans="1:23" x14ac:dyDescent="0.4">
      <c r="A10" s="143">
        <v>44322</v>
      </c>
      <c r="B10" s="144" t="s">
        <v>43</v>
      </c>
      <c r="C10" s="388"/>
      <c r="D10" s="389"/>
      <c r="E10" s="1058"/>
      <c r="F10" s="1059"/>
      <c r="G10" s="145">
        <f t="shared" si="0"/>
        <v>0</v>
      </c>
      <c r="H10" s="49"/>
      <c r="I10" s="50"/>
      <c r="J10" s="51"/>
      <c r="L10" s="52"/>
      <c r="M10" s="49"/>
      <c r="N10" s="53"/>
      <c r="O10" s="54"/>
      <c r="P10" s="55"/>
      <c r="W10" s="17"/>
    </row>
    <row r="11" spans="1:23" x14ac:dyDescent="0.4">
      <c r="A11" s="143">
        <v>44323</v>
      </c>
      <c r="B11" s="144" t="s">
        <v>44</v>
      </c>
      <c r="C11" s="390"/>
      <c r="D11" s="389"/>
      <c r="E11" s="1058"/>
      <c r="F11" s="1059"/>
      <c r="G11" s="145">
        <f t="shared" si="0"/>
        <v>0</v>
      </c>
      <c r="H11" s="49"/>
      <c r="I11" s="50"/>
      <c r="J11" s="51"/>
      <c r="L11" s="52"/>
      <c r="M11" s="49"/>
      <c r="N11" s="53"/>
      <c r="O11" s="54"/>
      <c r="P11" s="55"/>
      <c r="W11" s="17"/>
    </row>
    <row r="12" spans="1:23" x14ac:dyDescent="0.4">
      <c r="A12" s="185">
        <v>44324</v>
      </c>
      <c r="B12" s="148" t="s">
        <v>45</v>
      </c>
      <c r="C12" s="388"/>
      <c r="D12" s="389"/>
      <c r="E12" s="1058"/>
      <c r="F12" s="1059"/>
      <c r="G12" s="145">
        <f t="shared" si="0"/>
        <v>0</v>
      </c>
      <c r="H12" s="49"/>
      <c r="I12" s="50"/>
      <c r="J12" s="51"/>
      <c r="L12" s="52"/>
      <c r="M12" s="49"/>
      <c r="N12" s="53"/>
      <c r="O12" s="54"/>
      <c r="P12" s="55"/>
      <c r="W12" s="17"/>
    </row>
    <row r="13" spans="1:23" x14ac:dyDescent="0.4">
      <c r="A13" s="186">
        <v>44325</v>
      </c>
      <c r="B13" s="150" t="s">
        <v>46</v>
      </c>
      <c r="C13" s="388"/>
      <c r="D13" s="389"/>
      <c r="E13" s="1058"/>
      <c r="F13" s="1059"/>
      <c r="G13" s="145">
        <f t="shared" si="0"/>
        <v>0</v>
      </c>
      <c r="H13" s="49"/>
      <c r="I13" s="50"/>
      <c r="J13" s="51"/>
      <c r="L13" s="52"/>
      <c r="M13" s="49"/>
      <c r="N13" s="53"/>
      <c r="O13" s="54"/>
      <c r="P13" s="55"/>
      <c r="W13" s="17"/>
    </row>
    <row r="14" spans="1:23" x14ac:dyDescent="0.4">
      <c r="A14" s="143">
        <v>44326</v>
      </c>
      <c r="B14" s="144" t="s">
        <v>47</v>
      </c>
      <c r="C14" s="388"/>
      <c r="D14" s="389"/>
      <c r="E14" s="1058"/>
      <c r="F14" s="1059"/>
      <c r="G14" s="145">
        <f t="shared" si="0"/>
        <v>0</v>
      </c>
      <c r="H14" s="49"/>
      <c r="I14" s="50"/>
      <c r="J14" s="51"/>
      <c r="L14" s="52"/>
      <c r="M14" s="49"/>
      <c r="N14" s="53"/>
      <c r="O14" s="54"/>
      <c r="P14" s="55"/>
      <c r="W14" s="17"/>
    </row>
    <row r="15" spans="1:23" x14ac:dyDescent="0.4">
      <c r="A15" s="143">
        <v>44327</v>
      </c>
      <c r="B15" s="144" t="s">
        <v>41</v>
      </c>
      <c r="C15" s="388"/>
      <c r="D15" s="389"/>
      <c r="E15" s="1058"/>
      <c r="F15" s="1059"/>
      <c r="G15" s="145">
        <f t="shared" si="0"/>
        <v>0</v>
      </c>
      <c r="H15" s="49"/>
      <c r="I15" s="50"/>
      <c r="J15" s="51"/>
      <c r="L15" s="52"/>
      <c r="M15" s="49"/>
      <c r="N15" s="53"/>
      <c r="O15" s="54"/>
      <c r="P15" s="55"/>
      <c r="W15" s="17"/>
    </row>
    <row r="16" spans="1:23" x14ac:dyDescent="0.4">
      <c r="A16" s="143">
        <v>44328</v>
      </c>
      <c r="B16" s="144" t="s">
        <v>42</v>
      </c>
      <c r="C16" s="390"/>
      <c r="D16" s="389"/>
      <c r="E16" s="1058"/>
      <c r="F16" s="1059"/>
      <c r="G16" s="145">
        <f t="shared" si="0"/>
        <v>0</v>
      </c>
      <c r="H16" s="49"/>
      <c r="I16" s="50"/>
      <c r="J16" s="51"/>
      <c r="L16" s="52"/>
      <c r="M16" s="49"/>
      <c r="N16" s="53"/>
      <c r="O16" s="54"/>
      <c r="P16" s="55"/>
      <c r="W16" s="17"/>
    </row>
    <row r="17" spans="1:23" x14ac:dyDescent="0.4">
      <c r="A17" s="143">
        <v>44329</v>
      </c>
      <c r="B17" s="144" t="s">
        <v>43</v>
      </c>
      <c r="C17" s="388"/>
      <c r="D17" s="389"/>
      <c r="E17" s="1058"/>
      <c r="F17" s="1059"/>
      <c r="G17" s="145">
        <f t="shared" si="0"/>
        <v>0</v>
      </c>
      <c r="H17" s="49"/>
      <c r="I17" s="50"/>
      <c r="J17" s="51"/>
      <c r="L17" s="52"/>
      <c r="M17" s="49"/>
      <c r="N17" s="53"/>
      <c r="O17" s="54"/>
      <c r="P17" s="55"/>
      <c r="W17" s="17"/>
    </row>
    <row r="18" spans="1:23" x14ac:dyDescent="0.4">
      <c r="A18" s="143">
        <v>44330</v>
      </c>
      <c r="B18" s="144" t="s">
        <v>44</v>
      </c>
      <c r="C18" s="388"/>
      <c r="D18" s="389"/>
      <c r="E18" s="1058"/>
      <c r="F18" s="1059"/>
      <c r="G18" s="145">
        <f t="shared" si="0"/>
        <v>0</v>
      </c>
      <c r="H18" s="49"/>
      <c r="I18" s="50"/>
      <c r="J18" s="51"/>
      <c r="L18" s="52"/>
      <c r="M18" s="49"/>
      <c r="N18" s="53"/>
      <c r="O18" s="54"/>
      <c r="P18" s="55"/>
      <c r="W18" s="17"/>
    </row>
    <row r="19" spans="1:23" x14ac:dyDescent="0.4">
      <c r="A19" s="185">
        <v>44331</v>
      </c>
      <c r="B19" s="148" t="s">
        <v>45</v>
      </c>
      <c r="C19" s="388"/>
      <c r="D19" s="389"/>
      <c r="E19" s="1058"/>
      <c r="F19" s="1059"/>
      <c r="G19" s="145">
        <f t="shared" si="0"/>
        <v>0</v>
      </c>
      <c r="H19" s="49"/>
      <c r="I19" s="50"/>
      <c r="J19" s="51"/>
      <c r="L19" s="52"/>
      <c r="M19" s="49"/>
      <c r="N19" s="53"/>
      <c r="O19" s="54"/>
      <c r="P19" s="55"/>
      <c r="W19" s="17"/>
    </row>
    <row r="20" spans="1:23" x14ac:dyDescent="0.4">
      <c r="A20" s="186">
        <v>44332</v>
      </c>
      <c r="B20" s="150" t="s">
        <v>46</v>
      </c>
      <c r="C20" s="388"/>
      <c r="D20" s="389"/>
      <c r="E20" s="1058"/>
      <c r="F20" s="1059"/>
      <c r="G20" s="145">
        <f t="shared" si="0"/>
        <v>0</v>
      </c>
      <c r="H20" s="49"/>
      <c r="I20" s="50"/>
      <c r="J20" s="51"/>
      <c r="L20" s="52"/>
      <c r="M20" s="49"/>
      <c r="N20" s="53"/>
      <c r="O20" s="54"/>
      <c r="P20" s="55"/>
      <c r="W20" s="17"/>
    </row>
    <row r="21" spans="1:23" x14ac:dyDescent="0.4">
      <c r="A21" s="143">
        <v>44333</v>
      </c>
      <c r="B21" s="144" t="s">
        <v>47</v>
      </c>
      <c r="C21" s="388"/>
      <c r="D21" s="389"/>
      <c r="E21" s="1058"/>
      <c r="F21" s="1059"/>
      <c r="G21" s="145">
        <f t="shared" si="0"/>
        <v>0</v>
      </c>
      <c r="H21" s="49"/>
      <c r="I21" s="50"/>
      <c r="J21" s="51"/>
      <c r="L21" s="52"/>
      <c r="M21" s="49"/>
      <c r="N21" s="53"/>
      <c r="O21" s="54"/>
      <c r="P21" s="55"/>
      <c r="W21" s="17"/>
    </row>
    <row r="22" spans="1:23" x14ac:dyDescent="0.4">
      <c r="A22" s="143">
        <v>44334</v>
      </c>
      <c r="B22" s="144" t="s">
        <v>41</v>
      </c>
      <c r="C22" s="388"/>
      <c r="D22" s="389"/>
      <c r="E22" s="1058"/>
      <c r="F22" s="1059"/>
      <c r="G22" s="145">
        <f t="shared" si="0"/>
        <v>0</v>
      </c>
      <c r="H22" s="49"/>
      <c r="I22" s="50"/>
      <c r="J22" s="51"/>
      <c r="L22" s="52"/>
      <c r="M22" s="49"/>
      <c r="N22" s="53"/>
      <c r="O22" s="54"/>
      <c r="P22" s="55"/>
      <c r="W22" s="17"/>
    </row>
    <row r="23" spans="1:23" x14ac:dyDescent="0.4">
      <c r="A23" s="143">
        <v>44335</v>
      </c>
      <c r="B23" s="144" t="s">
        <v>42</v>
      </c>
      <c r="C23" s="388"/>
      <c r="D23" s="389"/>
      <c r="E23" s="1058"/>
      <c r="F23" s="1059"/>
      <c r="G23" s="145">
        <f t="shared" si="0"/>
        <v>0</v>
      </c>
      <c r="H23" s="49"/>
      <c r="I23" s="50"/>
      <c r="J23" s="51"/>
      <c r="L23" s="52"/>
      <c r="M23" s="49"/>
      <c r="N23" s="53"/>
      <c r="O23" s="54"/>
      <c r="P23" s="55"/>
      <c r="W23" s="17"/>
    </row>
    <row r="24" spans="1:23" x14ac:dyDescent="0.4">
      <c r="A24" s="143">
        <v>44336</v>
      </c>
      <c r="B24" s="144" t="s">
        <v>43</v>
      </c>
      <c r="C24" s="391"/>
      <c r="D24" s="389"/>
      <c r="E24" s="1058"/>
      <c r="F24" s="1059"/>
      <c r="G24" s="145">
        <f t="shared" si="0"/>
        <v>0</v>
      </c>
      <c r="H24" s="49"/>
      <c r="I24" s="50"/>
      <c r="J24" s="51"/>
      <c r="L24" s="52"/>
      <c r="M24" s="49"/>
      <c r="N24" s="53"/>
      <c r="O24" s="54"/>
      <c r="P24" s="55"/>
      <c r="W24" s="17"/>
    </row>
    <row r="25" spans="1:23" x14ac:dyDescent="0.4">
      <c r="A25" s="143">
        <v>44337</v>
      </c>
      <c r="B25" s="144" t="s">
        <v>44</v>
      </c>
      <c r="C25" s="388"/>
      <c r="D25" s="389"/>
      <c r="E25" s="1058"/>
      <c r="F25" s="1059"/>
      <c r="G25" s="145">
        <f t="shared" si="0"/>
        <v>0</v>
      </c>
      <c r="H25" s="49"/>
      <c r="I25" s="50"/>
      <c r="J25" s="51"/>
      <c r="L25" s="52"/>
      <c r="M25" s="49"/>
      <c r="N25" s="53"/>
      <c r="O25" s="54"/>
      <c r="P25" s="55"/>
      <c r="W25" s="17"/>
    </row>
    <row r="26" spans="1:23" x14ac:dyDescent="0.4">
      <c r="A26" s="185">
        <v>44338</v>
      </c>
      <c r="B26" s="148" t="s">
        <v>45</v>
      </c>
      <c r="C26" s="388"/>
      <c r="D26" s="389"/>
      <c r="E26" s="1058"/>
      <c r="F26" s="1059"/>
      <c r="G26" s="145">
        <f t="shared" si="0"/>
        <v>0</v>
      </c>
      <c r="H26" s="49"/>
      <c r="I26" s="50"/>
      <c r="J26" s="51"/>
      <c r="L26" s="52"/>
      <c r="M26" s="49"/>
      <c r="N26" s="53"/>
      <c r="O26" s="54"/>
      <c r="P26" s="55"/>
      <c r="W26" s="17"/>
    </row>
    <row r="27" spans="1:23" x14ac:dyDescent="0.4">
      <c r="A27" s="186">
        <v>44339</v>
      </c>
      <c r="B27" s="150" t="s">
        <v>46</v>
      </c>
      <c r="C27" s="388"/>
      <c r="D27" s="389"/>
      <c r="E27" s="1058"/>
      <c r="F27" s="1059"/>
      <c r="G27" s="145">
        <f t="shared" si="0"/>
        <v>0</v>
      </c>
      <c r="H27" s="49"/>
      <c r="I27" s="50"/>
      <c r="J27" s="51"/>
      <c r="L27" s="52"/>
      <c r="M27" s="49"/>
      <c r="N27" s="53"/>
      <c r="O27" s="54"/>
      <c r="P27" s="55"/>
      <c r="W27" s="17"/>
    </row>
    <row r="28" spans="1:23" x14ac:dyDescent="0.4">
      <c r="A28" s="143">
        <v>44340</v>
      </c>
      <c r="B28" s="144" t="s">
        <v>47</v>
      </c>
      <c r="C28" s="388"/>
      <c r="D28" s="389"/>
      <c r="E28" s="1058"/>
      <c r="F28" s="1059"/>
      <c r="G28" s="145">
        <f t="shared" si="0"/>
        <v>0</v>
      </c>
      <c r="H28" s="49"/>
      <c r="I28" s="50"/>
      <c r="J28" s="51"/>
      <c r="L28" s="52"/>
      <c r="M28" s="49"/>
      <c r="N28" s="53"/>
      <c r="O28" s="54"/>
      <c r="P28" s="55"/>
      <c r="W28" s="17"/>
    </row>
    <row r="29" spans="1:23" x14ac:dyDescent="0.4">
      <c r="A29" s="143">
        <v>44341</v>
      </c>
      <c r="B29" s="144" t="s">
        <v>41</v>
      </c>
      <c r="C29" s="388"/>
      <c r="D29" s="389"/>
      <c r="E29" s="1058"/>
      <c r="F29" s="1059"/>
      <c r="G29" s="145">
        <f t="shared" si="0"/>
        <v>0</v>
      </c>
      <c r="H29" s="49"/>
      <c r="I29" s="50"/>
      <c r="J29" s="51"/>
      <c r="L29" s="52"/>
      <c r="M29" s="49"/>
      <c r="N29" s="53"/>
      <c r="O29" s="54"/>
      <c r="P29" s="55"/>
      <c r="W29" s="17"/>
    </row>
    <row r="30" spans="1:23" x14ac:dyDescent="0.4">
      <c r="A30" s="143">
        <v>44342</v>
      </c>
      <c r="B30" s="144" t="s">
        <v>42</v>
      </c>
      <c r="C30" s="388"/>
      <c r="D30" s="389"/>
      <c r="E30" s="1058"/>
      <c r="F30" s="1059"/>
      <c r="G30" s="145">
        <f t="shared" si="0"/>
        <v>0</v>
      </c>
      <c r="H30" s="49"/>
      <c r="I30" s="50"/>
      <c r="J30" s="51"/>
      <c r="L30" s="52"/>
      <c r="M30" s="49"/>
      <c r="N30" s="53"/>
      <c r="O30" s="54"/>
      <c r="P30" s="55"/>
      <c r="W30" s="17"/>
    </row>
    <row r="31" spans="1:23" x14ac:dyDescent="0.4">
      <c r="A31" s="143">
        <v>44343</v>
      </c>
      <c r="B31" s="144" t="s">
        <v>43</v>
      </c>
      <c r="C31" s="388"/>
      <c r="D31" s="389"/>
      <c r="E31" s="1058"/>
      <c r="F31" s="1059"/>
      <c r="G31" s="145">
        <f t="shared" si="0"/>
        <v>0</v>
      </c>
      <c r="H31" s="49"/>
      <c r="I31" s="50"/>
      <c r="J31" s="51"/>
      <c r="L31" s="52"/>
      <c r="M31" s="49"/>
      <c r="N31" s="53"/>
      <c r="O31" s="54"/>
      <c r="P31" s="55"/>
      <c r="W31" s="17"/>
    </row>
    <row r="32" spans="1:23" x14ac:dyDescent="0.4">
      <c r="A32" s="143">
        <v>44344</v>
      </c>
      <c r="B32" s="144" t="s">
        <v>44</v>
      </c>
      <c r="C32" s="388"/>
      <c r="D32" s="389"/>
      <c r="E32" s="1058"/>
      <c r="F32" s="1059"/>
      <c r="G32" s="145">
        <f t="shared" si="0"/>
        <v>0</v>
      </c>
      <c r="H32" s="49"/>
      <c r="I32" s="50"/>
      <c r="J32" s="51"/>
      <c r="L32" s="52"/>
      <c r="M32" s="49"/>
      <c r="N32" s="53"/>
      <c r="O32" s="54"/>
      <c r="P32" s="55"/>
      <c r="W32" s="17"/>
    </row>
    <row r="33" spans="1:25" x14ac:dyDescent="0.4">
      <c r="A33" s="185">
        <v>44345</v>
      </c>
      <c r="B33" s="148" t="s">
        <v>45</v>
      </c>
      <c r="C33" s="388"/>
      <c r="D33" s="389"/>
      <c r="E33" s="1058"/>
      <c r="F33" s="1059"/>
      <c r="G33" s="145">
        <f t="shared" si="0"/>
        <v>0</v>
      </c>
      <c r="H33" s="49"/>
      <c r="I33" s="50"/>
      <c r="J33" s="51"/>
      <c r="L33" s="52"/>
      <c r="M33" s="49"/>
      <c r="N33" s="53"/>
      <c r="O33" s="54"/>
      <c r="P33" s="55"/>
      <c r="W33" s="17"/>
    </row>
    <row r="34" spans="1:25" x14ac:dyDescent="0.4">
      <c r="A34" s="186">
        <v>44346</v>
      </c>
      <c r="B34" s="150" t="s">
        <v>46</v>
      </c>
      <c r="C34" s="388"/>
      <c r="D34" s="389"/>
      <c r="E34" s="1058"/>
      <c r="F34" s="1059"/>
      <c r="G34" s="145">
        <f t="shared" si="0"/>
        <v>0</v>
      </c>
      <c r="H34" s="49"/>
      <c r="I34" s="50"/>
      <c r="J34" s="51"/>
      <c r="L34" s="52"/>
      <c r="M34" s="49"/>
      <c r="N34" s="53"/>
      <c r="O34" s="54"/>
      <c r="P34" s="55"/>
      <c r="W34" s="17"/>
    </row>
    <row r="35" spans="1:25" ht="19.5" thickBot="1" x14ac:dyDescent="0.45">
      <c r="A35" s="152">
        <v>44347</v>
      </c>
      <c r="B35" s="153" t="s">
        <v>103</v>
      </c>
      <c r="C35" s="392"/>
      <c r="D35" s="393"/>
      <c r="E35" s="1060"/>
      <c r="F35" s="1061"/>
      <c r="G35" s="154">
        <f t="shared" si="0"/>
        <v>0</v>
      </c>
      <c r="H35" s="49"/>
      <c r="I35" s="50"/>
      <c r="J35" s="51"/>
      <c r="L35" s="52"/>
      <c r="M35" s="49"/>
      <c r="N35" s="53"/>
      <c r="O35" s="54"/>
      <c r="P35" s="55"/>
      <c r="W35" s="17"/>
    </row>
    <row r="36" spans="1:25" ht="19.5" thickBot="1" x14ac:dyDescent="0.45">
      <c r="A36" s="155"/>
      <c r="B36" s="156"/>
      <c r="C36" s="157" t="s">
        <v>174</v>
      </c>
      <c r="D36" s="158">
        <f>SUM(D5:D35)</f>
        <v>0</v>
      </c>
      <c r="E36" s="856" t="s">
        <v>175</v>
      </c>
      <c r="F36" s="283">
        <f>SUM(F5:F35)</f>
        <v>0</v>
      </c>
      <c r="G36" s="282">
        <f>SUM(G5:G35)</f>
        <v>0</v>
      </c>
      <c r="H36" s="49"/>
      <c r="I36" s="50"/>
      <c r="J36" s="51"/>
      <c r="L36" s="52"/>
      <c r="M36" s="49"/>
      <c r="N36" s="53"/>
      <c r="O36" s="54"/>
      <c r="P36" s="55"/>
      <c r="W36" s="17"/>
    </row>
    <row r="37" spans="1:25" s="105" customFormat="1" ht="39" customHeight="1" thickBot="1" x14ac:dyDescent="0.45">
      <c r="A37" s="159"/>
      <c r="B37" s="160"/>
      <c r="C37" s="161" t="s">
        <v>176</v>
      </c>
      <c r="D37" s="162">
        <f>D4+D36</f>
        <v>0</v>
      </c>
      <c r="E37" s="284" t="s">
        <v>193</v>
      </c>
      <c r="F37" s="285">
        <f>F36</f>
        <v>0</v>
      </c>
      <c r="G37" s="287">
        <f>D37-F37</f>
        <v>0</v>
      </c>
      <c r="H37" s="102"/>
      <c r="I37" s="103"/>
      <c r="J37" s="104"/>
      <c r="L37" s="106"/>
      <c r="M37" s="102"/>
      <c r="N37" s="107"/>
      <c r="O37" s="108"/>
      <c r="P37" s="109"/>
      <c r="Q37" s="110"/>
      <c r="R37" s="111"/>
      <c r="S37" s="112"/>
      <c r="T37" s="113"/>
      <c r="U37" s="114"/>
      <c r="V37" s="115"/>
      <c r="W37" s="116"/>
      <c r="X37" s="116"/>
      <c r="Y37" s="116"/>
    </row>
    <row r="38" spans="1:25" ht="19.5" thickBot="1" x14ac:dyDescent="0.45">
      <c r="G38" s="286" t="s">
        <v>89</v>
      </c>
    </row>
  </sheetData>
  <sheetProtection sheet="1" objects="1" scenarios="1"/>
  <mergeCells count="6">
    <mergeCell ref="A1:G1"/>
    <mergeCell ref="A3:A4"/>
    <mergeCell ref="B3:B4"/>
    <mergeCell ref="E3:E4"/>
    <mergeCell ref="F3:F4"/>
    <mergeCell ref="G3:G4"/>
  </mergeCells>
  <phoneticPr fontId="1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tabColor rgb="FFF6F2FC"/>
  </sheetPr>
  <dimension ref="A1:Z77"/>
  <sheetViews>
    <sheetView workbookViewId="0">
      <pane ySplit="3" topLeftCell="A4" activePane="bottomLeft" state="frozen"/>
      <selection activeCell="A12" sqref="A12:B12"/>
      <selection pane="bottomLeft" sqref="A1:G1"/>
    </sheetView>
  </sheetViews>
  <sheetFormatPr defaultRowHeight="13.5" x14ac:dyDescent="0.4"/>
  <cols>
    <col min="1" max="1" width="39.625" style="1" customWidth="1"/>
    <col min="2" max="2" width="15.625" style="2" customWidth="1"/>
    <col min="3" max="4" width="15.625" style="8" customWidth="1"/>
    <col min="5" max="5" width="15.625" style="4" customWidth="1"/>
    <col min="6" max="6" width="15.625" style="5" customWidth="1"/>
    <col min="7" max="7" width="16.125" style="1" customWidth="1"/>
    <col min="8" max="8" width="18.5" style="1" customWidth="1"/>
    <col min="9" max="16384" width="9" style="1"/>
  </cols>
  <sheetData>
    <row r="1" spans="1:26" ht="38.25" customHeight="1" x14ac:dyDescent="0.4">
      <c r="A1" s="1218" t="s">
        <v>108</v>
      </c>
      <c r="B1" s="1218"/>
      <c r="C1" s="1218"/>
      <c r="D1" s="1218"/>
      <c r="E1" s="1218"/>
      <c r="F1" s="1218"/>
      <c r="G1" s="1218"/>
    </row>
    <row r="2" spans="1:26" ht="21" customHeight="1" x14ac:dyDescent="0.4">
      <c r="A2" s="1219" t="s">
        <v>2</v>
      </c>
      <c r="B2" s="1219"/>
      <c r="C2" s="1219"/>
      <c r="D2" s="1219"/>
      <c r="E2" s="1219"/>
      <c r="F2" s="1219"/>
      <c r="G2" s="1219"/>
      <c r="H2" s="3"/>
    </row>
    <row r="3" spans="1:26" ht="18" customHeight="1" x14ac:dyDescent="0.15">
      <c r="A3" s="9" t="s">
        <v>104</v>
      </c>
      <c r="B3" s="288"/>
      <c r="C3" s="288"/>
      <c r="D3" s="288"/>
      <c r="E3" s="288"/>
      <c r="F3" s="13" t="s">
        <v>7</v>
      </c>
      <c r="G3" s="167">
        <f ca="1">NOW()</f>
        <v>44276.014670717595</v>
      </c>
      <c r="H3" s="3"/>
    </row>
    <row r="4" spans="1:26" ht="36.75" customHeight="1" x14ac:dyDescent="0.4">
      <c r="A4" s="197" t="s">
        <v>186</v>
      </c>
      <c r="B4" s="189"/>
      <c r="C4" s="1"/>
      <c r="D4" s="189"/>
      <c r="E4" s="189"/>
      <c r="F4" s="189"/>
      <c r="H4" s="3"/>
    </row>
    <row r="5" spans="1:26" s="33" customFormat="1" ht="18" customHeight="1" thickBot="1" x14ac:dyDescent="0.2">
      <c r="A5" s="9"/>
      <c r="B5" s="208"/>
      <c r="D5" s="13"/>
      <c r="G5" s="12" t="s">
        <v>6</v>
      </c>
      <c r="I5" s="14"/>
      <c r="J5" s="209"/>
      <c r="K5" s="210"/>
      <c r="M5" s="211"/>
      <c r="N5" s="18"/>
      <c r="O5" s="212"/>
      <c r="P5" s="20"/>
      <c r="Q5" s="21"/>
      <c r="R5" s="18"/>
      <c r="S5" s="20"/>
      <c r="T5" s="22"/>
      <c r="U5" s="23"/>
      <c r="V5" s="24"/>
      <c r="W5" s="25"/>
      <c r="X5" s="211"/>
      <c r="Y5" s="211"/>
      <c r="Z5" s="211"/>
    </row>
    <row r="6" spans="1:26" s="7" customFormat="1" ht="42" customHeight="1" thickBot="1" x14ac:dyDescent="0.45">
      <c r="A6" s="1221" t="s">
        <v>187</v>
      </c>
      <c r="B6" s="1222"/>
      <c r="C6" s="26" t="s">
        <v>8</v>
      </c>
      <c r="D6" s="27" t="s">
        <v>183</v>
      </c>
      <c r="E6" s="28" t="s">
        <v>3</v>
      </c>
      <c r="F6" s="29" t="s">
        <v>9</v>
      </c>
      <c r="G6" s="30" t="s">
        <v>4</v>
      </c>
      <c r="H6" s="6"/>
    </row>
    <row r="7" spans="1:26" ht="33" customHeight="1" x14ac:dyDescent="0.4">
      <c r="A7" s="845" t="str">
        <f>'05月統合家計簿'!A7</f>
        <v>○○銀行　１</v>
      </c>
      <c r="B7" s="971"/>
      <c r="C7" s="337">
        <f>'05月統合家計簿'!G7</f>
        <v>0</v>
      </c>
      <c r="D7" s="168">
        <f>'06月銀行口座入出金表'!A7-'06月銀行口座入出金表'!C5</f>
        <v>0</v>
      </c>
      <c r="E7" s="164">
        <f>'06月銀行口座入出金表'!F5+'06月銀行口座入出金表'!F6+'06月銀行口座入出金表'!F7+'06月銀行口座入出金表'!F8+'06月銀行口座入出金表'!F9</f>
        <v>0</v>
      </c>
      <c r="F7" s="165">
        <f>'06月銀行口座入出金表'!I5+'06月銀行口座入出金表'!I6+'06月銀行口座入出金表'!I7+'06月銀行口座入出金表'!I8+'06月銀行口座入出金表'!I9</f>
        <v>0</v>
      </c>
      <c r="G7" s="166">
        <f t="shared" ref="G7:G16" si="0">C7-D7+E7-F7</f>
        <v>0</v>
      </c>
    </row>
    <row r="8" spans="1:26" ht="33" customHeight="1" x14ac:dyDescent="0.4">
      <c r="A8" s="846" t="str">
        <f>'05月統合家計簿'!A8</f>
        <v>○○銀行　２</v>
      </c>
      <c r="B8" s="972"/>
      <c r="C8" s="338">
        <f>'05月統合家計簿'!G8</f>
        <v>0</v>
      </c>
      <c r="D8" s="168">
        <f>'06月銀行口座入出金表'!A12-'06月銀行口座入出金表'!C10</f>
        <v>0</v>
      </c>
      <c r="E8" s="173">
        <f>'06月銀行口座入出金表'!F10+'06月銀行口座入出金表'!F11+'06月銀行口座入出金表'!F12+'06月銀行口座入出金表'!F13+'06月銀行口座入出金表'!F14</f>
        <v>0</v>
      </c>
      <c r="F8" s="174">
        <f>'06月銀行口座入出金表'!I10+'06月銀行口座入出金表'!I11+'06月銀行口座入出金表'!I12+'06月銀行口座入出金表'!I13+'06月銀行口座入出金表'!I14</f>
        <v>0</v>
      </c>
      <c r="G8" s="171">
        <f t="shared" si="0"/>
        <v>0</v>
      </c>
    </row>
    <row r="9" spans="1:26" ht="33" customHeight="1" x14ac:dyDescent="0.4">
      <c r="A9" s="846" t="str">
        <f>'05月統合家計簿'!A9</f>
        <v>○○銀行　３</v>
      </c>
      <c r="B9" s="972"/>
      <c r="C9" s="338">
        <f>'05月統合家計簿'!G9</f>
        <v>0</v>
      </c>
      <c r="D9" s="168">
        <f>'06月銀行口座入出金表'!A17-'06月銀行口座入出金表'!C15</f>
        <v>0</v>
      </c>
      <c r="E9" s="173">
        <f>'06月銀行口座入出金表'!F15+'06月銀行口座入出金表'!F16+'06月銀行口座入出金表'!F17+'06月銀行口座入出金表'!F18+'06月銀行口座入出金表'!F19</f>
        <v>0</v>
      </c>
      <c r="F9" s="174">
        <f>'06月銀行口座入出金表'!I15+'06月銀行口座入出金表'!I16+'06月銀行口座入出金表'!I17+'06月銀行口座入出金表'!I18+'06月銀行口座入出金表'!I19</f>
        <v>0</v>
      </c>
      <c r="G9" s="171">
        <f t="shared" si="0"/>
        <v>0</v>
      </c>
    </row>
    <row r="10" spans="1:26" ht="33" customHeight="1" x14ac:dyDescent="0.4">
      <c r="A10" s="846" t="str">
        <f>'05月統合家計簿'!A10</f>
        <v>○○銀行　４</v>
      </c>
      <c r="B10" s="972"/>
      <c r="C10" s="338">
        <f>'05月統合家計簿'!G10</f>
        <v>0</v>
      </c>
      <c r="D10" s="168">
        <f>'06月銀行口座入出金表'!A22-'06月銀行口座入出金表'!C20</f>
        <v>0</v>
      </c>
      <c r="E10" s="173">
        <f>'06月銀行口座入出金表'!F20+'06月銀行口座入出金表'!F21+'06月銀行口座入出金表'!F22+'06月銀行口座入出金表'!F23+'06月銀行口座入出金表'!F24</f>
        <v>0</v>
      </c>
      <c r="F10" s="174">
        <f>'06月銀行口座入出金表'!I20+'06月銀行口座入出金表'!I21+'06月銀行口座入出金表'!I22+'06月銀行口座入出金表'!I23+'06月銀行口座入出金表'!I24</f>
        <v>0</v>
      </c>
      <c r="G10" s="171">
        <f t="shared" si="0"/>
        <v>0</v>
      </c>
    </row>
    <row r="11" spans="1:26" ht="33" customHeight="1" x14ac:dyDescent="0.4">
      <c r="A11" s="846" t="str">
        <f>'05月統合家計簿'!A11</f>
        <v>○○銀行　５</v>
      </c>
      <c r="B11" s="972"/>
      <c r="C11" s="338">
        <f>'05月統合家計簿'!G11</f>
        <v>0</v>
      </c>
      <c r="D11" s="168">
        <f>'06月銀行口座入出金表'!A27-'06月銀行口座入出金表'!C25</f>
        <v>0</v>
      </c>
      <c r="E11" s="175">
        <f>'06月銀行口座入出金表'!F25+'06月銀行口座入出金表'!F26+'06月銀行口座入出金表'!F27+'06月銀行口座入出金表'!F28+'06月銀行口座入出金表'!F29</f>
        <v>0</v>
      </c>
      <c r="F11" s="174">
        <f>'06月銀行口座入出金表'!I25+'06月銀行口座入出金表'!I26+'06月銀行口座入出金表'!I27+'06月銀行口座入出金表'!I28+'06月銀行口座入出金表'!I29</f>
        <v>0</v>
      </c>
      <c r="G11" s="171">
        <f t="shared" si="0"/>
        <v>0</v>
      </c>
    </row>
    <row r="12" spans="1:26" ht="33" customHeight="1" x14ac:dyDescent="0.4">
      <c r="A12" s="846" t="str">
        <f>'05月統合家計簿'!A12</f>
        <v>○○銀行　６</v>
      </c>
      <c r="B12" s="972"/>
      <c r="C12" s="338">
        <f>'05月統合家計簿'!G12</f>
        <v>0</v>
      </c>
      <c r="D12" s="168">
        <f>'06月銀行口座入出金表'!A32-'06月銀行口座入出金表'!C30</f>
        <v>0</v>
      </c>
      <c r="E12" s="175">
        <f>'06月銀行口座入出金表'!F30+'06月銀行口座入出金表'!F31+'06月銀行口座入出金表'!F32+'06月銀行口座入出金表'!F33+'06月銀行口座入出金表'!F34</f>
        <v>0</v>
      </c>
      <c r="F12" s="174">
        <f>'06月銀行口座入出金表'!I30+'06月銀行口座入出金表'!I31+'06月銀行口座入出金表'!I32+'06月銀行口座入出金表'!I33+'06月銀行口座入出金表'!I34</f>
        <v>0</v>
      </c>
      <c r="G12" s="171">
        <f t="shared" si="0"/>
        <v>0</v>
      </c>
    </row>
    <row r="13" spans="1:26" ht="33" customHeight="1" x14ac:dyDescent="0.4">
      <c r="A13" s="846" t="str">
        <f>'05月統合家計簿'!A13</f>
        <v>○○銀行　７</v>
      </c>
      <c r="B13" s="972"/>
      <c r="C13" s="338">
        <f>'05月統合家計簿'!G13</f>
        <v>0</v>
      </c>
      <c r="D13" s="168">
        <f>'06月銀行口座入出金表'!A37-'06月銀行口座入出金表'!C35</f>
        <v>0</v>
      </c>
      <c r="E13" s="175">
        <f>'06月銀行口座入出金表'!F35+'06月銀行口座入出金表'!F36+'06月銀行口座入出金表'!F37+'06月銀行口座入出金表'!F38+'06月銀行口座入出金表'!F39</f>
        <v>0</v>
      </c>
      <c r="F13" s="174">
        <f>'06月銀行口座入出金表'!I35+'06月銀行口座入出金表'!I36+'06月銀行口座入出金表'!I37+'06月銀行口座入出金表'!I38+'06月銀行口座入出金表'!I39</f>
        <v>0</v>
      </c>
      <c r="G13" s="171">
        <f t="shared" si="0"/>
        <v>0</v>
      </c>
    </row>
    <row r="14" spans="1:26" ht="33" customHeight="1" x14ac:dyDescent="0.4">
      <c r="A14" s="846" t="str">
        <f>'05月統合家計簿'!A14</f>
        <v>○○銀行　８</v>
      </c>
      <c r="B14" s="972"/>
      <c r="C14" s="338">
        <f>'05月統合家計簿'!G14</f>
        <v>0</v>
      </c>
      <c r="D14" s="168">
        <f>'06月銀行口座入出金表'!A42-'06月銀行口座入出金表'!C40</f>
        <v>0</v>
      </c>
      <c r="E14" s="175">
        <f>'06月銀行口座入出金表'!F40+'06月銀行口座入出金表'!F41+'06月銀行口座入出金表'!F42+'06月銀行口座入出金表'!F43+'06月銀行口座入出金表'!F44</f>
        <v>0</v>
      </c>
      <c r="F14" s="174">
        <f>'06月銀行口座入出金表'!I40+'06月銀行口座入出金表'!I41+'06月銀行口座入出金表'!I42+'06月銀行口座入出金表'!I43+'06月銀行口座入出金表'!I44</f>
        <v>0</v>
      </c>
      <c r="G14" s="171">
        <f t="shared" si="0"/>
        <v>0</v>
      </c>
    </row>
    <row r="15" spans="1:26" ht="33" customHeight="1" x14ac:dyDescent="0.4">
      <c r="A15" s="846" t="str">
        <f>'05月統合家計簿'!A15</f>
        <v>○○銀行　９</v>
      </c>
      <c r="B15" s="972"/>
      <c r="C15" s="338">
        <f>'05月統合家計簿'!G15</f>
        <v>0</v>
      </c>
      <c r="D15" s="168">
        <f>'06月銀行口座入出金表'!A47-'06月銀行口座入出金表'!C45</f>
        <v>0</v>
      </c>
      <c r="E15" s="175">
        <f>'06月銀行口座入出金表'!F45+'06月銀行口座入出金表'!F46+'06月銀行口座入出金表'!F47+'06月銀行口座入出金表'!F48+'06月銀行口座入出金表'!F49</f>
        <v>0</v>
      </c>
      <c r="F15" s="174">
        <f>'06月銀行口座入出金表'!I45+'06月銀行口座入出金表'!I46+'06月銀行口座入出金表'!I47+'06月銀行口座入出金表'!I48+'06月銀行口座入出金表'!I49</f>
        <v>0</v>
      </c>
      <c r="G15" s="171">
        <f t="shared" si="0"/>
        <v>0</v>
      </c>
    </row>
    <row r="16" spans="1:26" ht="33" customHeight="1" thickBot="1" x14ac:dyDescent="0.45">
      <c r="A16" s="846" t="str">
        <f>'05月統合家計簿'!A16</f>
        <v>○○銀行　１０</v>
      </c>
      <c r="B16" s="973"/>
      <c r="C16" s="339">
        <f>'05月統合家計簿'!G16</f>
        <v>0</v>
      </c>
      <c r="D16" s="170">
        <f>'06月銀行口座入出金表'!A52-'06月銀行口座入出金表'!C50</f>
        <v>0</v>
      </c>
      <c r="E16" s="176">
        <f>'06月銀行口座入出金表'!F50+'06月銀行口座入出金表'!F51+'06月銀行口座入出金表'!F52+'06月銀行口座入出金表'!F53+'06月銀行口座入出金表'!F54</f>
        <v>0</v>
      </c>
      <c r="F16" s="196">
        <f>'06月銀行口座入出金表'!I50+'06月銀行口座入出金表'!I51+'06月銀行口座入出金表'!I52+'06月銀行口座入出金表'!I53+'06月銀行口座入出金表'!I54</f>
        <v>0</v>
      </c>
      <c r="G16" s="172">
        <f t="shared" si="0"/>
        <v>0</v>
      </c>
    </row>
    <row r="17" spans="1:8" ht="36" customHeight="1" thickBot="1" x14ac:dyDescent="0.45">
      <c r="A17" s="847" t="s">
        <v>64</v>
      </c>
      <c r="B17" s="970"/>
      <c r="C17" s="177">
        <f>'05月現金入出金表'!G37</f>
        <v>0</v>
      </c>
      <c r="D17" s="178"/>
      <c r="E17" s="179">
        <f>'06月現金入出金表'!D36</f>
        <v>0</v>
      </c>
      <c r="F17" s="180">
        <f>'06月現金入出金表'!F37</f>
        <v>0</v>
      </c>
      <c r="G17" s="195">
        <f>C17+E17-F17</f>
        <v>0</v>
      </c>
    </row>
    <row r="18" spans="1:8" ht="42" customHeight="1" thickBot="1" x14ac:dyDescent="0.45">
      <c r="A18" s="848" t="s">
        <v>1</v>
      </c>
      <c r="B18" s="970"/>
      <c r="C18" s="226">
        <f>SUM(C7:C17)</f>
        <v>0</v>
      </c>
      <c r="D18" s="230">
        <f>SUM(D7:D17)</f>
        <v>0</v>
      </c>
      <c r="E18" s="231">
        <f>SUM(E7:E17)</f>
        <v>0</v>
      </c>
      <c r="F18" s="232">
        <f>SUM(F7:F17)</f>
        <v>0</v>
      </c>
      <c r="G18" s="233">
        <f>C18-D18+E18-F18</f>
        <v>0</v>
      </c>
    </row>
    <row r="19" spans="1:8" ht="36" customHeight="1" x14ac:dyDescent="0.15">
      <c r="A19" s="9"/>
      <c r="B19" s="844"/>
      <c r="C19" s="844"/>
      <c r="D19" s="844"/>
      <c r="E19" s="844"/>
      <c r="F19" s="13"/>
      <c r="G19" s="167"/>
      <c r="H19" s="3"/>
    </row>
    <row r="20" spans="1:8" ht="54" customHeight="1" x14ac:dyDescent="0.25">
      <c r="A20" s="1220" t="s">
        <v>109</v>
      </c>
      <c r="B20" s="1220"/>
      <c r="C20" s="1220"/>
      <c r="D20" s="1220"/>
      <c r="E20" s="1220"/>
      <c r="F20" s="1220"/>
      <c r="G20" s="1220"/>
      <c r="H20" s="191"/>
    </row>
    <row r="21" spans="1:8" ht="42.75" customHeight="1" thickBot="1" x14ac:dyDescent="0.3">
      <c r="A21" s="205" t="s">
        <v>70</v>
      </c>
      <c r="B21" s="203"/>
      <c r="C21" s="203"/>
      <c r="D21" s="214"/>
      <c r="E21" s="215"/>
      <c r="F21" s="216"/>
      <c r="G21" s="217"/>
    </row>
    <row r="22" spans="1:8" ht="42" customHeight="1" thickBot="1" x14ac:dyDescent="0.45">
      <c r="A22" s="1215" t="s">
        <v>68</v>
      </c>
      <c r="B22" s="1216"/>
      <c r="C22" s="1216"/>
      <c r="D22" s="1217"/>
      <c r="E22" s="199" t="s">
        <v>66</v>
      </c>
      <c r="F22" s="199" t="s">
        <v>74</v>
      </c>
      <c r="G22" s="201" t="s">
        <v>110</v>
      </c>
    </row>
    <row r="23" spans="1:8" ht="21" customHeight="1" thickBot="1" x14ac:dyDescent="0.2">
      <c r="A23" s="1227" t="s">
        <v>250</v>
      </c>
      <c r="B23" s="1228"/>
      <c r="C23" s="1228"/>
      <c r="D23" s="1228"/>
      <c r="E23" s="1228"/>
      <c r="F23" s="1229"/>
      <c r="G23" s="1179">
        <f>C18</f>
        <v>0</v>
      </c>
    </row>
    <row r="24" spans="1:8" ht="21" customHeight="1" x14ac:dyDescent="0.15">
      <c r="A24" s="394" t="str">
        <f>'05月統合家計簿'!A24</f>
        <v>年内の入金予定項目明細を記してください</v>
      </c>
      <c r="B24" s="394"/>
      <c r="C24" s="394"/>
      <c r="D24" s="395"/>
      <c r="E24" s="396">
        <f>'05月統合家計簿'!E24</f>
        <v>0</v>
      </c>
      <c r="F24" s="222">
        <f>E24*12</f>
        <v>0</v>
      </c>
      <c r="G24" s="224">
        <f t="shared" ref="G24:G33" si="1">E24*7</f>
        <v>0</v>
      </c>
    </row>
    <row r="25" spans="1:8" ht="21" customHeight="1" x14ac:dyDescent="0.15">
      <c r="A25" s="394" t="str">
        <f>'05月統合家計簿'!A25</f>
        <v>年内の入金予定項目明細を記してください</v>
      </c>
      <c r="B25" s="394"/>
      <c r="C25" s="394"/>
      <c r="D25" s="395"/>
      <c r="E25" s="396">
        <f>'05月統合家計簿'!E25</f>
        <v>0</v>
      </c>
      <c r="F25" s="223">
        <f>E25*12</f>
        <v>0</v>
      </c>
      <c r="G25" s="225">
        <f t="shared" si="1"/>
        <v>0</v>
      </c>
    </row>
    <row r="26" spans="1:8" ht="21" customHeight="1" x14ac:dyDescent="0.15">
      <c r="A26" s="394" t="str">
        <f>'05月統合家計簿'!A26</f>
        <v>年内の入金予定項目明細を記してください</v>
      </c>
      <c r="B26" s="394"/>
      <c r="C26" s="394"/>
      <c r="D26" s="395"/>
      <c r="E26" s="396">
        <f>'05月統合家計簿'!E26</f>
        <v>0</v>
      </c>
      <c r="F26" s="223">
        <f t="shared" ref="F26:F33" si="2">E26*12</f>
        <v>0</v>
      </c>
      <c r="G26" s="225">
        <f t="shared" si="1"/>
        <v>0</v>
      </c>
    </row>
    <row r="27" spans="1:8" ht="21" customHeight="1" x14ac:dyDescent="0.15">
      <c r="A27" s="394" t="str">
        <f>'05月統合家計簿'!A27</f>
        <v>年内の入金予定項目明細を記してください</v>
      </c>
      <c r="B27" s="394"/>
      <c r="C27" s="394"/>
      <c r="D27" s="395"/>
      <c r="E27" s="396">
        <f>'05月統合家計簿'!E27</f>
        <v>0</v>
      </c>
      <c r="F27" s="223">
        <f t="shared" si="2"/>
        <v>0</v>
      </c>
      <c r="G27" s="225">
        <f t="shared" si="1"/>
        <v>0</v>
      </c>
    </row>
    <row r="28" spans="1:8" ht="21" customHeight="1" x14ac:dyDescent="0.15">
      <c r="A28" s="394" t="str">
        <f>'05月統合家計簿'!A28</f>
        <v>年内の入金予定項目明細を記してください</v>
      </c>
      <c r="B28" s="394"/>
      <c r="C28" s="394"/>
      <c r="D28" s="395"/>
      <c r="E28" s="396">
        <f>'05月統合家計簿'!E28</f>
        <v>0</v>
      </c>
      <c r="F28" s="223">
        <f t="shared" si="2"/>
        <v>0</v>
      </c>
      <c r="G28" s="225">
        <f t="shared" si="1"/>
        <v>0</v>
      </c>
    </row>
    <row r="29" spans="1:8" ht="21" customHeight="1" x14ac:dyDescent="0.15">
      <c r="A29" s="394" t="str">
        <f>'05月統合家計簿'!A29</f>
        <v>年内の入金予定項目明細を記してください</v>
      </c>
      <c r="B29" s="394"/>
      <c r="C29" s="394"/>
      <c r="D29" s="395"/>
      <c r="E29" s="396">
        <f>'05月統合家計簿'!E29</f>
        <v>0</v>
      </c>
      <c r="F29" s="223">
        <f t="shared" si="2"/>
        <v>0</v>
      </c>
      <c r="G29" s="225">
        <f t="shared" si="1"/>
        <v>0</v>
      </c>
    </row>
    <row r="30" spans="1:8" ht="21" customHeight="1" x14ac:dyDescent="0.15">
      <c r="A30" s="394" t="str">
        <f>'05月統合家計簿'!A30</f>
        <v>年内の入金予定項目明細を記してください</v>
      </c>
      <c r="B30" s="397"/>
      <c r="C30" s="397"/>
      <c r="D30" s="398"/>
      <c r="E30" s="396">
        <f>'05月統合家計簿'!E30</f>
        <v>0</v>
      </c>
      <c r="F30" s="223">
        <f t="shared" si="2"/>
        <v>0</v>
      </c>
      <c r="G30" s="225">
        <f t="shared" si="1"/>
        <v>0</v>
      </c>
    </row>
    <row r="31" spans="1:8" ht="21" customHeight="1" x14ac:dyDescent="0.15">
      <c r="A31" s="394" t="str">
        <f>'05月統合家計簿'!A31</f>
        <v>年内の入金予定項目明細を記してください</v>
      </c>
      <c r="B31" s="397"/>
      <c r="C31" s="397"/>
      <c r="D31" s="398"/>
      <c r="E31" s="396">
        <f>'05月統合家計簿'!E31</f>
        <v>0</v>
      </c>
      <c r="F31" s="223">
        <f t="shared" si="2"/>
        <v>0</v>
      </c>
      <c r="G31" s="225">
        <f t="shared" si="1"/>
        <v>0</v>
      </c>
    </row>
    <row r="32" spans="1:8" ht="21" customHeight="1" x14ac:dyDescent="0.15">
      <c r="A32" s="394" t="str">
        <f>'05月統合家計簿'!A32</f>
        <v>年内の入金予定項目明細を記してください</v>
      </c>
      <c r="B32" s="397"/>
      <c r="C32" s="397"/>
      <c r="D32" s="398"/>
      <c r="E32" s="396">
        <f>'05月統合家計簿'!E32</f>
        <v>0</v>
      </c>
      <c r="F32" s="223">
        <f t="shared" si="2"/>
        <v>0</v>
      </c>
      <c r="G32" s="225">
        <f t="shared" si="1"/>
        <v>0</v>
      </c>
    </row>
    <row r="33" spans="1:8" ht="21" customHeight="1" thickBot="1" x14ac:dyDescent="0.2">
      <c r="A33" s="394" t="str">
        <f>'05月統合家計簿'!A33</f>
        <v>年内の入金予定項目明細を記してください</v>
      </c>
      <c r="B33" s="399"/>
      <c r="C33" s="399"/>
      <c r="D33" s="400"/>
      <c r="E33" s="396">
        <f>'05月統合家計簿'!E33</f>
        <v>0</v>
      </c>
      <c r="F33" s="223">
        <f t="shared" si="2"/>
        <v>0</v>
      </c>
      <c r="G33" s="292">
        <f t="shared" si="1"/>
        <v>0</v>
      </c>
    </row>
    <row r="34" spans="1:8" ht="42" customHeight="1" thickBot="1" x14ac:dyDescent="0.2">
      <c r="A34" s="213"/>
      <c r="B34" s="198"/>
      <c r="C34" s="198"/>
      <c r="D34" s="202" t="s">
        <v>72</v>
      </c>
      <c r="E34" s="221">
        <f>SUM(E24:E33)</f>
        <v>0</v>
      </c>
      <c r="F34" s="221">
        <f>SUM(F24:F33)</f>
        <v>0</v>
      </c>
      <c r="G34" s="226">
        <f>SUM(G23:G33)</f>
        <v>0</v>
      </c>
    </row>
    <row r="35" spans="1:8" ht="18" customHeight="1" x14ac:dyDescent="0.4">
      <c r="A35" s="189"/>
      <c r="B35" s="189"/>
      <c r="C35" s="189"/>
      <c r="D35" s="189"/>
      <c r="E35" s="189"/>
      <c r="F35" s="189"/>
      <c r="G35" s="189"/>
      <c r="H35" s="3"/>
    </row>
    <row r="36" spans="1:8" ht="42" customHeight="1" thickBot="1" x14ac:dyDescent="0.3">
      <c r="A36" s="206" t="s">
        <v>71</v>
      </c>
      <c r="B36" s="204"/>
      <c r="C36" s="204"/>
      <c r="D36" s="204"/>
      <c r="E36" s="204"/>
      <c r="F36" s="204"/>
      <c r="G36" s="204"/>
      <c r="H36" s="191"/>
    </row>
    <row r="37" spans="1:8" ht="42" customHeight="1" thickBot="1" x14ac:dyDescent="0.2">
      <c r="A37" s="1215" t="s">
        <v>68</v>
      </c>
      <c r="B37" s="1216"/>
      <c r="C37" s="1216"/>
      <c r="D37" s="1217"/>
      <c r="E37" s="199" t="s">
        <v>66</v>
      </c>
      <c r="F37" s="199" t="s">
        <v>74</v>
      </c>
      <c r="G37" s="201" t="s">
        <v>111</v>
      </c>
      <c r="H37" s="192"/>
    </row>
    <row r="38" spans="1:8" ht="21" customHeight="1" x14ac:dyDescent="0.15">
      <c r="A38" s="397" t="str">
        <f>'05月統合家計簿'!A38</f>
        <v>年内の出金予定項目明細を記してください</v>
      </c>
      <c r="B38" s="401"/>
      <c r="C38" s="401"/>
      <c r="D38" s="401"/>
      <c r="E38" s="1195">
        <f>'05月統合家計簿'!E38</f>
        <v>0</v>
      </c>
      <c r="F38" s="222">
        <f>E38*12</f>
        <v>0</v>
      </c>
      <c r="G38" s="224">
        <f>E38*7</f>
        <v>0</v>
      </c>
    </row>
    <row r="39" spans="1:8" ht="21" customHeight="1" x14ac:dyDescent="0.15">
      <c r="A39" s="397" t="str">
        <f>'05月統合家計簿'!A39</f>
        <v>年内の出金予定項目明細を記してください</v>
      </c>
      <c r="B39" s="394"/>
      <c r="C39" s="394"/>
      <c r="D39" s="394"/>
      <c r="E39" s="804">
        <f>'05月統合家計簿'!E39</f>
        <v>0</v>
      </c>
      <c r="F39" s="223">
        <f t="shared" ref="F39:F57" si="3">E39*12</f>
        <v>0</v>
      </c>
      <c r="G39" s="225">
        <f>E39*7</f>
        <v>0</v>
      </c>
    </row>
    <row r="40" spans="1:8" ht="21" customHeight="1" x14ac:dyDescent="0.15">
      <c r="A40" s="397" t="str">
        <f>'05月統合家計簿'!A40</f>
        <v>年内の出金予定項目明細を記してください</v>
      </c>
      <c r="B40" s="394"/>
      <c r="C40" s="394"/>
      <c r="D40" s="394"/>
      <c r="E40" s="804">
        <f>'05月統合家計簿'!E40</f>
        <v>0</v>
      </c>
      <c r="F40" s="223">
        <f>E40*12</f>
        <v>0</v>
      </c>
      <c r="G40" s="225">
        <f>E40*7</f>
        <v>0</v>
      </c>
    </row>
    <row r="41" spans="1:8" ht="21" customHeight="1" x14ac:dyDescent="0.15">
      <c r="A41" s="397" t="str">
        <f>'05月統合家計簿'!A41</f>
        <v>年内の出金予定項目明細を記してください</v>
      </c>
      <c r="B41" s="394"/>
      <c r="C41" s="394"/>
      <c r="D41" s="394"/>
      <c r="E41" s="804">
        <f>'05月統合家計簿'!E41</f>
        <v>0</v>
      </c>
      <c r="F41" s="223">
        <f t="shared" si="3"/>
        <v>0</v>
      </c>
      <c r="G41" s="225">
        <f t="shared" ref="G41:G57" si="4">E41*7</f>
        <v>0</v>
      </c>
    </row>
    <row r="42" spans="1:8" ht="21" customHeight="1" x14ac:dyDescent="0.15">
      <c r="A42" s="397" t="str">
        <f>'05月統合家計簿'!A42</f>
        <v>年内の出金予定項目明細を記してください</v>
      </c>
      <c r="B42" s="397"/>
      <c r="C42" s="397"/>
      <c r="D42" s="397"/>
      <c r="E42" s="804">
        <f>'05月統合家計簿'!E42</f>
        <v>0</v>
      </c>
      <c r="F42" s="223">
        <f t="shared" si="3"/>
        <v>0</v>
      </c>
      <c r="G42" s="225">
        <f t="shared" si="4"/>
        <v>0</v>
      </c>
    </row>
    <row r="43" spans="1:8" ht="21" customHeight="1" x14ac:dyDescent="0.15">
      <c r="A43" s="397" t="str">
        <f>'05月統合家計簿'!A43</f>
        <v>年内の出金予定項目明細を記してください</v>
      </c>
      <c r="B43" s="397"/>
      <c r="C43" s="397"/>
      <c r="D43" s="397"/>
      <c r="E43" s="804">
        <f>'05月統合家計簿'!E43</f>
        <v>0</v>
      </c>
      <c r="F43" s="223">
        <f>E43*12</f>
        <v>0</v>
      </c>
      <c r="G43" s="225">
        <f t="shared" si="4"/>
        <v>0</v>
      </c>
    </row>
    <row r="44" spans="1:8" ht="21" customHeight="1" x14ac:dyDescent="0.15">
      <c r="A44" s="397" t="str">
        <f>'05月統合家計簿'!A44</f>
        <v>年内の出金予定項目明細を記してください</v>
      </c>
      <c r="B44" s="397"/>
      <c r="C44" s="397"/>
      <c r="D44" s="397"/>
      <c r="E44" s="804">
        <f>'05月統合家計簿'!E44</f>
        <v>0</v>
      </c>
      <c r="F44" s="223">
        <f t="shared" si="3"/>
        <v>0</v>
      </c>
      <c r="G44" s="225">
        <f t="shared" si="4"/>
        <v>0</v>
      </c>
    </row>
    <row r="45" spans="1:8" ht="21" customHeight="1" x14ac:dyDescent="0.15">
      <c r="A45" s="397" t="str">
        <f>'05月統合家計簿'!A45</f>
        <v>年内の出金予定項目明細を記してください</v>
      </c>
      <c r="B45" s="397"/>
      <c r="C45" s="397"/>
      <c r="D45" s="397"/>
      <c r="E45" s="804">
        <f>'05月統合家計簿'!E45</f>
        <v>0</v>
      </c>
      <c r="F45" s="223">
        <f t="shared" si="3"/>
        <v>0</v>
      </c>
      <c r="G45" s="225">
        <f t="shared" si="4"/>
        <v>0</v>
      </c>
    </row>
    <row r="46" spans="1:8" ht="21" customHeight="1" x14ac:dyDescent="0.15">
      <c r="A46" s="397" t="str">
        <f>'05月統合家計簿'!A46</f>
        <v>年内の出金予定項目明細を記してください</v>
      </c>
      <c r="B46" s="397"/>
      <c r="C46" s="397"/>
      <c r="D46" s="397"/>
      <c r="E46" s="804">
        <f>'05月統合家計簿'!E46</f>
        <v>0</v>
      </c>
      <c r="F46" s="223">
        <f t="shared" si="3"/>
        <v>0</v>
      </c>
      <c r="G46" s="225">
        <f t="shared" si="4"/>
        <v>0</v>
      </c>
    </row>
    <row r="47" spans="1:8" ht="21" customHeight="1" x14ac:dyDescent="0.15">
      <c r="A47" s="397" t="str">
        <f>'05月統合家計簿'!A47</f>
        <v>年内の出金予定項目明細を記してください</v>
      </c>
      <c r="B47" s="397"/>
      <c r="C47" s="397"/>
      <c r="D47" s="397"/>
      <c r="E47" s="804">
        <f>'05月統合家計簿'!E47</f>
        <v>0</v>
      </c>
      <c r="F47" s="223">
        <f t="shared" si="3"/>
        <v>0</v>
      </c>
      <c r="G47" s="225">
        <f t="shared" si="4"/>
        <v>0</v>
      </c>
    </row>
    <row r="48" spans="1:8" ht="21" customHeight="1" x14ac:dyDescent="0.15">
      <c r="A48" s="397" t="str">
        <f>'05月統合家計簿'!A48</f>
        <v>年内の出金予定項目明細を記してください</v>
      </c>
      <c r="B48" s="397"/>
      <c r="C48" s="397"/>
      <c r="D48" s="397"/>
      <c r="E48" s="804">
        <f>'05月統合家計簿'!E48</f>
        <v>0</v>
      </c>
      <c r="F48" s="223">
        <f t="shared" si="3"/>
        <v>0</v>
      </c>
      <c r="G48" s="225">
        <f t="shared" si="4"/>
        <v>0</v>
      </c>
    </row>
    <row r="49" spans="1:7" ht="21" customHeight="1" x14ac:dyDescent="0.15">
      <c r="A49" s="397" t="str">
        <f>'05月統合家計簿'!A49</f>
        <v>年内の出金予定項目明細を記してください</v>
      </c>
      <c r="B49" s="397"/>
      <c r="C49" s="397"/>
      <c r="D49" s="397"/>
      <c r="E49" s="804">
        <f>'05月統合家計簿'!E49</f>
        <v>0</v>
      </c>
      <c r="F49" s="223">
        <f t="shared" si="3"/>
        <v>0</v>
      </c>
      <c r="G49" s="225">
        <f t="shared" si="4"/>
        <v>0</v>
      </c>
    </row>
    <row r="50" spans="1:7" ht="21" customHeight="1" x14ac:dyDescent="0.15">
      <c r="A50" s="397" t="str">
        <f>'05月統合家計簿'!A50</f>
        <v>年内の出金予定項目明細を記してください</v>
      </c>
      <c r="B50" s="397"/>
      <c r="C50" s="397"/>
      <c r="D50" s="397"/>
      <c r="E50" s="804">
        <f>'05月統合家計簿'!E50</f>
        <v>0</v>
      </c>
      <c r="F50" s="223">
        <f t="shared" si="3"/>
        <v>0</v>
      </c>
      <c r="G50" s="225">
        <f t="shared" si="4"/>
        <v>0</v>
      </c>
    </row>
    <row r="51" spans="1:7" ht="21" customHeight="1" x14ac:dyDescent="0.15">
      <c r="A51" s="397" t="str">
        <f>'05月統合家計簿'!A51</f>
        <v>年内の出金予定項目明細を記してください</v>
      </c>
      <c r="B51" s="397"/>
      <c r="C51" s="397"/>
      <c r="D51" s="397"/>
      <c r="E51" s="804">
        <f>'05月統合家計簿'!E51</f>
        <v>0</v>
      </c>
      <c r="F51" s="223">
        <f t="shared" si="3"/>
        <v>0</v>
      </c>
      <c r="G51" s="225">
        <f t="shared" si="4"/>
        <v>0</v>
      </c>
    </row>
    <row r="52" spans="1:7" ht="21" customHeight="1" x14ac:dyDescent="0.15">
      <c r="A52" s="397" t="str">
        <f>'05月統合家計簿'!A52</f>
        <v>年内の出金予定項目明細を記してください</v>
      </c>
      <c r="B52" s="397"/>
      <c r="C52" s="397"/>
      <c r="D52" s="397"/>
      <c r="E52" s="804">
        <f>'05月統合家計簿'!E52</f>
        <v>0</v>
      </c>
      <c r="F52" s="223">
        <f t="shared" si="3"/>
        <v>0</v>
      </c>
      <c r="G52" s="225">
        <f t="shared" si="4"/>
        <v>0</v>
      </c>
    </row>
    <row r="53" spans="1:7" ht="21" customHeight="1" x14ac:dyDescent="0.15">
      <c r="A53" s="397" t="str">
        <f>'05月統合家計簿'!A53</f>
        <v>年内の出金予定項目明細を記してください</v>
      </c>
      <c r="B53" s="397"/>
      <c r="C53" s="397"/>
      <c r="D53" s="397"/>
      <c r="E53" s="804">
        <f>'05月統合家計簿'!E53</f>
        <v>0</v>
      </c>
      <c r="F53" s="223">
        <f t="shared" si="3"/>
        <v>0</v>
      </c>
      <c r="G53" s="225">
        <f t="shared" si="4"/>
        <v>0</v>
      </c>
    </row>
    <row r="54" spans="1:7" ht="21" customHeight="1" x14ac:dyDescent="0.15">
      <c r="A54" s="397" t="str">
        <f>'05月統合家計簿'!A54</f>
        <v>年内の出金予定項目明細を記してください</v>
      </c>
      <c r="B54" s="397"/>
      <c r="C54" s="397"/>
      <c r="D54" s="397"/>
      <c r="E54" s="804">
        <f>'05月統合家計簿'!E54</f>
        <v>0</v>
      </c>
      <c r="F54" s="223">
        <f t="shared" si="3"/>
        <v>0</v>
      </c>
      <c r="G54" s="225">
        <f t="shared" si="4"/>
        <v>0</v>
      </c>
    </row>
    <row r="55" spans="1:7" ht="21" customHeight="1" x14ac:dyDescent="0.15">
      <c r="A55" s="397" t="str">
        <f>'05月統合家計簿'!A55</f>
        <v>年内の出金予定項目明細を記してください</v>
      </c>
      <c r="B55" s="397"/>
      <c r="C55" s="397"/>
      <c r="D55" s="397"/>
      <c r="E55" s="804">
        <f>'05月統合家計簿'!E55</f>
        <v>0</v>
      </c>
      <c r="F55" s="223">
        <f t="shared" si="3"/>
        <v>0</v>
      </c>
      <c r="G55" s="225">
        <f t="shared" si="4"/>
        <v>0</v>
      </c>
    </row>
    <row r="56" spans="1:7" ht="21" customHeight="1" x14ac:dyDescent="0.15">
      <c r="A56" s="397" t="str">
        <f>'05月統合家計簿'!A56</f>
        <v>年内の出金予定項目明細を記してください</v>
      </c>
      <c r="B56" s="397"/>
      <c r="C56" s="397"/>
      <c r="D56" s="397"/>
      <c r="E56" s="804">
        <f>'05月統合家計簿'!E56</f>
        <v>0</v>
      </c>
      <c r="F56" s="223">
        <f t="shared" si="3"/>
        <v>0</v>
      </c>
      <c r="G56" s="225">
        <f t="shared" si="4"/>
        <v>0</v>
      </c>
    </row>
    <row r="57" spans="1:7" ht="21" customHeight="1" thickBot="1" x14ac:dyDescent="0.2">
      <c r="A57" s="397" t="str">
        <f>'05月統合家計簿'!A57</f>
        <v>年内の出金予定項目明細を記してください</v>
      </c>
      <c r="B57" s="402"/>
      <c r="C57" s="402"/>
      <c r="D57" s="402"/>
      <c r="E57" s="1196">
        <f>'05月統合家計簿'!E57</f>
        <v>0</v>
      </c>
      <c r="F57" s="227">
        <f t="shared" si="3"/>
        <v>0</v>
      </c>
      <c r="G57" s="292">
        <f t="shared" si="4"/>
        <v>0</v>
      </c>
    </row>
    <row r="58" spans="1:7" ht="42" customHeight="1" thickBot="1" x14ac:dyDescent="0.2">
      <c r="A58" s="213"/>
      <c r="B58" s="198"/>
      <c r="C58" s="198"/>
      <c r="D58" s="202" t="s">
        <v>69</v>
      </c>
      <c r="E58" s="221">
        <f>SUM(E38:E57)</f>
        <v>0</v>
      </c>
      <c r="F58" s="221">
        <f>SUM(F38:F57)</f>
        <v>0</v>
      </c>
      <c r="G58" s="226">
        <f>SUM(G38:G57)</f>
        <v>0</v>
      </c>
    </row>
    <row r="59" spans="1:7" ht="39.75" customHeight="1" x14ac:dyDescent="0.2">
      <c r="A59" s="193"/>
      <c r="B59" s="1"/>
      <c r="C59" s="1"/>
      <c r="D59" s="1"/>
      <c r="E59" s="1"/>
      <c r="F59" s="207" t="s">
        <v>75</v>
      </c>
      <c r="G59" s="229">
        <f>G34-G58</f>
        <v>0</v>
      </c>
    </row>
    <row r="60" spans="1:7" ht="18" customHeight="1" x14ac:dyDescent="0.15">
      <c r="A60" s="194"/>
      <c r="B60" s="1"/>
      <c r="C60" s="1"/>
      <c r="D60" s="1"/>
      <c r="E60" s="200"/>
      <c r="F60" s="1"/>
      <c r="G60" s="219" t="s">
        <v>188</v>
      </c>
    </row>
    <row r="61" spans="1:7" ht="18" customHeight="1" x14ac:dyDescent="0.15">
      <c r="A61" s="194"/>
      <c r="B61" s="1"/>
      <c r="C61" s="1"/>
      <c r="D61" s="1"/>
      <c r="E61" s="200"/>
      <c r="F61" s="219"/>
      <c r="G61" s="2"/>
    </row>
    <row r="77" ht="36" customHeight="1" x14ac:dyDescent="0.4"/>
  </sheetData>
  <sheetProtection sheet="1" objects="1" scenarios="1"/>
  <mergeCells count="7">
    <mergeCell ref="A37:D37"/>
    <mergeCell ref="A1:G1"/>
    <mergeCell ref="A2:G2"/>
    <mergeCell ref="A20:G20"/>
    <mergeCell ref="A6:B6"/>
    <mergeCell ref="A23:F23"/>
    <mergeCell ref="A22:D22"/>
  </mergeCells>
  <phoneticPr fontId="1"/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tabColor rgb="FFF6F2FC"/>
  </sheetPr>
  <dimension ref="A1:AD57"/>
  <sheetViews>
    <sheetView workbookViewId="0">
      <pane xSplit="1" ySplit="4" topLeftCell="B5" activePane="bottomRight" state="frozen"/>
      <selection activeCell="B55" sqref="B55"/>
      <selection pane="topRight" activeCell="B55" sqref="B55"/>
      <selection pane="bottomLeft" activeCell="B55" sqref="B55"/>
      <selection pane="bottomRight" sqref="A1:L1"/>
    </sheetView>
  </sheetViews>
  <sheetFormatPr defaultRowHeight="18.75" x14ac:dyDescent="0.4"/>
  <cols>
    <col min="1" max="1" width="15.625" style="11" customWidth="1"/>
    <col min="2" max="3" width="13.125" style="11" customWidth="1"/>
    <col min="4" max="4" width="35.625" style="11" customWidth="1"/>
    <col min="5" max="5" width="9.625" style="11" customWidth="1"/>
    <col min="6" max="6" width="13.125" style="11" customWidth="1"/>
    <col min="7" max="7" width="35.625" style="11" customWidth="1"/>
    <col min="8" max="8" width="9.625" style="10" customWidth="1"/>
    <col min="9" max="9" width="13.125" style="11" customWidth="1"/>
    <col min="10" max="10" width="35.625" style="11" customWidth="1"/>
    <col min="11" max="11" width="9.625" style="11" customWidth="1"/>
    <col min="12" max="12" width="16.625" style="122" bestFit="1" customWidth="1"/>
    <col min="13" max="13" width="13.75" style="14" customWidth="1"/>
    <col min="14" max="14" width="14.25" style="15" bestFit="1" customWidth="1"/>
    <col min="15" max="15" width="10.875" style="16" bestFit="1" customWidth="1"/>
    <col min="16" max="16" width="9" style="11"/>
    <col min="17" max="17" width="10.25" style="17" bestFit="1" customWidth="1"/>
    <col min="18" max="18" width="14.5" style="18" customWidth="1"/>
    <col min="19" max="19" width="10.625" style="19" bestFit="1" customWidth="1"/>
    <col min="20" max="20" width="9.125" style="20" bestFit="1" customWidth="1"/>
    <col min="21" max="21" width="9" style="21"/>
    <col min="22" max="22" width="16.5" style="18" customWidth="1"/>
    <col min="23" max="23" width="11.375" style="20" bestFit="1" customWidth="1"/>
    <col min="24" max="24" width="12.125" style="22" customWidth="1"/>
    <col min="25" max="25" width="12.625" style="23" customWidth="1"/>
    <col min="26" max="26" width="10.5" style="24" bestFit="1" customWidth="1"/>
    <col min="27" max="27" width="9.125" style="25" bestFit="1" customWidth="1"/>
    <col min="28" max="28" width="5.125" style="123" customWidth="1"/>
    <col min="29" max="29" width="10" style="17" customWidth="1"/>
    <col min="30" max="30" width="12.25" style="17" customWidth="1"/>
    <col min="31" max="31" width="12.25" style="11" customWidth="1"/>
    <col min="32" max="16384" width="9" style="11"/>
  </cols>
  <sheetData>
    <row r="1" spans="1:28" ht="63" customHeight="1" x14ac:dyDescent="0.4">
      <c r="A1" s="1230" t="s">
        <v>242</v>
      </c>
      <c r="B1" s="1230"/>
      <c r="C1" s="1230"/>
      <c r="D1" s="1230"/>
      <c r="E1" s="1230"/>
      <c r="F1" s="1230"/>
      <c r="G1" s="1230"/>
      <c r="H1" s="1230"/>
      <c r="I1" s="1230"/>
      <c r="J1" s="1230"/>
      <c r="K1" s="1230"/>
      <c r="L1" s="1230"/>
      <c r="AB1" s="31"/>
    </row>
    <row r="2" spans="1:28" ht="21" customHeight="1" x14ac:dyDescent="0.4">
      <c r="A2" s="1231" t="s">
        <v>10</v>
      </c>
      <c r="B2" s="1231"/>
      <c r="C2" s="1231"/>
      <c r="D2" s="1231"/>
      <c r="E2" s="1231"/>
      <c r="F2" s="1231"/>
      <c r="G2" s="1231"/>
      <c r="H2" s="1231"/>
      <c r="I2" s="1231"/>
      <c r="J2" s="1231"/>
      <c r="K2" s="1231"/>
      <c r="L2" s="1231"/>
      <c r="AB2" s="31"/>
    </row>
    <row r="3" spans="1:28" ht="21" customHeight="1" thickBot="1" x14ac:dyDescent="0.45">
      <c r="A3" s="9" t="s">
        <v>104</v>
      </c>
      <c r="C3" s="32" t="s">
        <v>11</v>
      </c>
      <c r="D3" s="33"/>
      <c r="E3" s="33"/>
      <c r="F3" s="34"/>
      <c r="G3" s="33"/>
      <c r="H3" s="33"/>
      <c r="I3" s="35"/>
      <c r="J3" s="12" t="s">
        <v>6</v>
      </c>
      <c r="K3" s="13" t="s">
        <v>7</v>
      </c>
      <c r="L3" s="36">
        <f ca="1">NOW()</f>
        <v>44276.014670717595</v>
      </c>
      <c r="AB3" s="17"/>
    </row>
    <row r="4" spans="1:28" ht="52.5" customHeight="1" thickTop="1" thickBot="1" x14ac:dyDescent="0.45">
      <c r="A4" s="37" t="s">
        <v>12</v>
      </c>
      <c r="B4" s="38" t="s">
        <v>13</v>
      </c>
      <c r="C4" s="39" t="s">
        <v>14</v>
      </c>
      <c r="D4" s="40" t="s">
        <v>15</v>
      </c>
      <c r="E4" s="41" t="s">
        <v>16</v>
      </c>
      <c r="F4" s="42" t="s">
        <v>17</v>
      </c>
      <c r="G4" s="43" t="s">
        <v>18</v>
      </c>
      <c r="H4" s="44" t="s">
        <v>19</v>
      </c>
      <c r="I4" s="45" t="s">
        <v>20</v>
      </c>
      <c r="J4" s="46" t="s">
        <v>21</v>
      </c>
      <c r="K4" s="47" t="s">
        <v>22</v>
      </c>
      <c r="L4" s="48" t="s">
        <v>23</v>
      </c>
      <c r="M4" s="49"/>
      <c r="N4" s="50"/>
      <c r="O4" s="51"/>
      <c r="Q4" s="52"/>
      <c r="R4" s="49"/>
      <c r="S4" s="53"/>
      <c r="T4" s="54"/>
      <c r="U4" s="55"/>
      <c r="AB4" s="17"/>
    </row>
    <row r="5" spans="1:28" ht="19.5" thickTop="1" x14ac:dyDescent="0.4">
      <c r="A5" s="56" t="str">
        <f>'06月統合家計簿'!A7</f>
        <v>○○銀行　１</v>
      </c>
      <c r="B5" s="182">
        <f>'05月銀行口座入出金表'!L5</f>
        <v>0</v>
      </c>
      <c r="C5" s="57">
        <f>'06月カード利用明細表'!B14</f>
        <v>0</v>
      </c>
      <c r="D5" s="504" t="s">
        <v>50</v>
      </c>
      <c r="E5" s="405"/>
      <c r="F5" s="421"/>
      <c r="G5" s="436"/>
      <c r="H5" s="427"/>
      <c r="I5" s="437"/>
      <c r="J5" s="436"/>
      <c r="K5" s="438"/>
      <c r="L5" s="58">
        <f>B5-SUM(C5:C7)+SUM(F5:F9)-SUM(I5:I9)</f>
        <v>0</v>
      </c>
      <c r="M5" s="49"/>
      <c r="N5" s="59"/>
      <c r="O5" s="51"/>
      <c r="Q5" s="52"/>
      <c r="R5" s="49"/>
      <c r="S5" s="53"/>
      <c r="T5" s="54"/>
      <c r="U5" s="55"/>
      <c r="AB5" s="17"/>
    </row>
    <row r="6" spans="1:28" x14ac:dyDescent="0.4">
      <c r="A6" s="60" t="s">
        <v>24</v>
      </c>
      <c r="B6" s="61"/>
      <c r="C6" s="430"/>
      <c r="D6" s="404"/>
      <c r="E6" s="431"/>
      <c r="F6" s="406"/>
      <c r="G6" s="432"/>
      <c r="H6" s="408"/>
      <c r="I6" s="409"/>
      <c r="J6" s="407"/>
      <c r="K6" s="410"/>
      <c r="L6" s="62"/>
      <c r="M6" s="49"/>
      <c r="N6" s="50"/>
      <c r="O6" s="51"/>
      <c r="Q6" s="52"/>
      <c r="R6" s="49"/>
      <c r="S6" s="53"/>
      <c r="T6" s="54"/>
      <c r="U6" s="55"/>
      <c r="AB6" s="17"/>
    </row>
    <row r="7" spans="1:28" x14ac:dyDescent="0.4">
      <c r="A7" s="63">
        <f>SUM(C5:C7)</f>
        <v>0</v>
      </c>
      <c r="B7" s="61"/>
      <c r="C7" s="403"/>
      <c r="D7" s="404"/>
      <c r="E7" s="405"/>
      <c r="F7" s="406"/>
      <c r="G7" s="407"/>
      <c r="H7" s="408"/>
      <c r="I7" s="409"/>
      <c r="J7" s="407"/>
      <c r="K7" s="410"/>
      <c r="L7" s="62"/>
      <c r="M7" s="49"/>
      <c r="N7" s="50"/>
      <c r="O7" s="51"/>
      <c r="Q7" s="52"/>
      <c r="R7" s="49"/>
      <c r="S7" s="53"/>
      <c r="T7" s="54"/>
      <c r="U7" s="55"/>
      <c r="AB7" s="17"/>
    </row>
    <row r="8" spans="1:28" x14ac:dyDescent="0.4">
      <c r="A8" s="64" t="s">
        <v>25</v>
      </c>
      <c r="B8" s="61"/>
      <c r="C8" s="403"/>
      <c r="D8" s="426"/>
      <c r="E8" s="405"/>
      <c r="F8" s="406"/>
      <c r="G8" s="407"/>
      <c r="H8" s="408"/>
      <c r="I8" s="409"/>
      <c r="J8" s="407"/>
      <c r="K8" s="410"/>
      <c r="L8" s="62"/>
      <c r="M8" s="49"/>
      <c r="N8" s="50"/>
      <c r="O8" s="51"/>
      <c r="Q8" s="52"/>
      <c r="R8" s="49"/>
      <c r="S8" s="53"/>
      <c r="T8" s="54"/>
      <c r="U8" s="55"/>
      <c r="AB8" s="17"/>
    </row>
    <row r="9" spans="1:28" ht="19.5" thickBot="1" x14ac:dyDescent="0.45">
      <c r="A9" s="65">
        <f>B5-SUM(C5:C9)</f>
        <v>0</v>
      </c>
      <c r="B9" s="188"/>
      <c r="C9" s="433"/>
      <c r="D9" s="434"/>
      <c r="E9" s="435"/>
      <c r="F9" s="414"/>
      <c r="G9" s="415"/>
      <c r="H9" s="416"/>
      <c r="I9" s="417"/>
      <c r="J9" s="415"/>
      <c r="K9" s="418"/>
      <c r="L9" s="67"/>
      <c r="M9" s="49"/>
      <c r="N9" s="50"/>
      <c r="O9" s="51"/>
      <c r="Q9" s="52"/>
      <c r="R9" s="49"/>
      <c r="S9" s="53"/>
      <c r="T9" s="54"/>
      <c r="U9" s="55"/>
      <c r="AB9" s="17"/>
    </row>
    <row r="10" spans="1:28" x14ac:dyDescent="0.4">
      <c r="A10" s="68" t="str">
        <f>'06月統合家計簿'!A8</f>
        <v>○○銀行　２</v>
      </c>
      <c r="B10" s="502">
        <f>'05月銀行口座入出金表'!L10</f>
        <v>0</v>
      </c>
      <c r="C10" s="69">
        <f>'06月カード利用明細表'!B26</f>
        <v>0</v>
      </c>
      <c r="D10" s="419" t="s">
        <v>51</v>
      </c>
      <c r="E10" s="420"/>
      <c r="F10" s="421"/>
      <c r="G10" s="422"/>
      <c r="H10" s="408"/>
      <c r="I10" s="423"/>
      <c r="J10" s="422"/>
      <c r="K10" s="424"/>
      <c r="L10" s="58">
        <f>B10-SUM(C10:C14)+SUM(F10:F14)-SUM(I10:I14)</f>
        <v>0</v>
      </c>
      <c r="M10" s="49"/>
      <c r="N10" s="50"/>
      <c r="O10" s="51"/>
      <c r="Q10" s="52"/>
      <c r="R10" s="49"/>
      <c r="S10" s="53"/>
      <c r="T10" s="54"/>
      <c r="U10" s="55"/>
      <c r="AB10" s="17"/>
    </row>
    <row r="11" spans="1:28" x14ac:dyDescent="0.4">
      <c r="A11" s="60" t="s">
        <v>24</v>
      </c>
      <c r="B11" s="61"/>
      <c r="C11" s="403"/>
      <c r="D11" s="404"/>
      <c r="E11" s="405"/>
      <c r="F11" s="406"/>
      <c r="G11" s="407"/>
      <c r="H11" s="408"/>
      <c r="I11" s="409"/>
      <c r="J11" s="407"/>
      <c r="K11" s="410"/>
      <c r="L11" s="62"/>
      <c r="M11" s="49"/>
      <c r="N11" s="50"/>
      <c r="O11" s="51"/>
      <c r="Q11" s="52"/>
      <c r="R11" s="49"/>
      <c r="S11" s="53"/>
      <c r="T11" s="54"/>
      <c r="U11" s="55"/>
      <c r="AB11" s="17"/>
    </row>
    <row r="12" spans="1:28" x14ac:dyDescent="0.4">
      <c r="A12" s="63">
        <f>SUM(C10:C14)</f>
        <v>0</v>
      </c>
      <c r="B12" s="61"/>
      <c r="C12" s="403"/>
      <c r="D12" s="404"/>
      <c r="E12" s="405"/>
      <c r="F12" s="406"/>
      <c r="G12" s="407"/>
      <c r="H12" s="408"/>
      <c r="I12" s="409"/>
      <c r="J12" s="407"/>
      <c r="K12" s="410"/>
      <c r="L12" s="62"/>
      <c r="M12" s="49"/>
      <c r="N12" s="50"/>
      <c r="O12" s="51"/>
      <c r="Q12" s="52"/>
      <c r="R12" s="49"/>
      <c r="S12" s="53"/>
      <c r="T12" s="54"/>
      <c r="U12" s="55"/>
      <c r="AB12" s="17"/>
    </row>
    <row r="13" spans="1:28" x14ac:dyDescent="0.4">
      <c r="A13" s="64" t="s">
        <v>25</v>
      </c>
      <c r="B13" s="61"/>
      <c r="C13" s="403"/>
      <c r="D13" s="426"/>
      <c r="E13" s="405"/>
      <c r="F13" s="406"/>
      <c r="G13" s="407"/>
      <c r="H13" s="408"/>
      <c r="I13" s="409"/>
      <c r="J13" s="407"/>
      <c r="K13" s="410"/>
      <c r="L13" s="62"/>
      <c r="M13" s="49"/>
      <c r="N13" s="50"/>
      <c r="O13" s="51"/>
      <c r="Q13" s="52"/>
      <c r="R13" s="49"/>
      <c r="S13" s="53"/>
      <c r="T13" s="54"/>
      <c r="U13" s="55"/>
      <c r="AB13" s="17"/>
    </row>
    <row r="14" spans="1:28" ht="19.5" thickBot="1" x14ac:dyDescent="0.45">
      <c r="A14" s="65">
        <f>B10-SUM(C10:C14)</f>
        <v>0</v>
      </c>
      <c r="B14" s="188"/>
      <c r="C14" s="411"/>
      <c r="D14" s="429"/>
      <c r="E14" s="413"/>
      <c r="F14" s="414"/>
      <c r="G14" s="415"/>
      <c r="H14" s="416"/>
      <c r="I14" s="417"/>
      <c r="J14" s="415"/>
      <c r="K14" s="418"/>
      <c r="L14" s="67"/>
      <c r="M14" s="49"/>
      <c r="N14" s="50"/>
      <c r="O14" s="51"/>
      <c r="Q14" s="52"/>
      <c r="R14" s="49"/>
      <c r="S14" s="53"/>
      <c r="T14" s="54"/>
      <c r="U14" s="55"/>
      <c r="AB14" s="17"/>
    </row>
    <row r="15" spans="1:28" x14ac:dyDescent="0.4">
      <c r="A15" s="68" t="str">
        <f>'06月統合家計簿'!A9</f>
        <v>○○銀行　３</v>
      </c>
      <c r="B15" s="502">
        <f>'05月銀行口座入出金表'!L15</f>
        <v>0</v>
      </c>
      <c r="C15" s="69">
        <f>'06月カード利用明細表'!B38</f>
        <v>0</v>
      </c>
      <c r="D15" s="419" t="s">
        <v>52</v>
      </c>
      <c r="E15" s="420"/>
      <c r="F15" s="421"/>
      <c r="G15" s="422"/>
      <c r="H15" s="408"/>
      <c r="I15" s="423"/>
      <c r="J15" s="422"/>
      <c r="K15" s="424"/>
      <c r="L15" s="58">
        <f>B15-SUM(C15:C19)+SUM(F15:F19)-SUM(I15:I19)</f>
        <v>0</v>
      </c>
      <c r="M15" s="49"/>
      <c r="N15" s="50"/>
      <c r="O15" s="51"/>
      <c r="Q15" s="52"/>
      <c r="R15" s="49"/>
      <c r="S15" s="53"/>
      <c r="T15" s="54"/>
      <c r="U15" s="55"/>
      <c r="AB15" s="17"/>
    </row>
    <row r="16" spans="1:28" x14ac:dyDescent="0.4">
      <c r="A16" s="60" t="s">
        <v>24</v>
      </c>
      <c r="B16" s="61"/>
      <c r="C16" s="403"/>
      <c r="D16" s="404"/>
      <c r="E16" s="405"/>
      <c r="F16" s="406"/>
      <c r="G16" s="407"/>
      <c r="H16" s="408"/>
      <c r="I16" s="409"/>
      <c r="J16" s="407"/>
      <c r="K16" s="410"/>
      <c r="L16" s="62"/>
      <c r="M16" s="49"/>
      <c r="N16" s="50"/>
      <c r="O16" s="51"/>
      <c r="Q16" s="52"/>
      <c r="R16" s="49"/>
      <c r="S16" s="53"/>
      <c r="T16" s="54"/>
      <c r="U16" s="55"/>
      <c r="AB16" s="17"/>
    </row>
    <row r="17" spans="1:27" s="17" customFormat="1" x14ac:dyDescent="0.4">
      <c r="A17" s="63">
        <f>SUM(C15:C19)</f>
        <v>0</v>
      </c>
      <c r="B17" s="61"/>
      <c r="C17" s="403"/>
      <c r="D17" s="426"/>
      <c r="E17" s="405"/>
      <c r="F17" s="406"/>
      <c r="G17" s="407"/>
      <c r="H17" s="408"/>
      <c r="I17" s="409"/>
      <c r="J17" s="407"/>
      <c r="K17" s="410"/>
      <c r="L17" s="62"/>
      <c r="M17" s="49"/>
      <c r="N17" s="50"/>
      <c r="O17" s="51"/>
      <c r="P17" s="11"/>
      <c r="Q17" s="52"/>
      <c r="R17" s="49"/>
      <c r="S17" s="53"/>
      <c r="T17" s="54"/>
      <c r="U17" s="55"/>
      <c r="V17" s="18"/>
      <c r="W17" s="20"/>
      <c r="X17" s="22"/>
      <c r="Y17" s="23"/>
      <c r="Z17" s="24"/>
      <c r="AA17" s="25"/>
    </row>
    <row r="18" spans="1:27" s="17" customFormat="1" x14ac:dyDescent="0.4">
      <c r="A18" s="64" t="s">
        <v>25</v>
      </c>
      <c r="B18" s="61"/>
      <c r="C18" s="403"/>
      <c r="D18" s="426"/>
      <c r="E18" s="405"/>
      <c r="F18" s="406"/>
      <c r="G18" s="407"/>
      <c r="H18" s="408"/>
      <c r="I18" s="409"/>
      <c r="J18" s="407"/>
      <c r="K18" s="410"/>
      <c r="L18" s="62"/>
      <c r="M18" s="49"/>
      <c r="N18" s="50"/>
      <c r="O18" s="51"/>
      <c r="P18" s="11"/>
      <c r="Q18" s="52"/>
      <c r="R18" s="49"/>
      <c r="S18" s="53"/>
      <c r="T18" s="54"/>
      <c r="U18" s="55"/>
      <c r="V18" s="18"/>
      <c r="W18" s="20"/>
      <c r="X18" s="22"/>
      <c r="Y18" s="23"/>
      <c r="Z18" s="24"/>
      <c r="AA18" s="25"/>
    </row>
    <row r="19" spans="1:27" s="17" customFormat="1" ht="19.5" thickBot="1" x14ac:dyDescent="0.45">
      <c r="A19" s="65">
        <f>B15-SUM(C15:C19)</f>
        <v>0</v>
      </c>
      <c r="B19" s="188"/>
      <c r="C19" s="411"/>
      <c r="D19" s="426"/>
      <c r="E19" s="413"/>
      <c r="F19" s="414"/>
      <c r="G19" s="415"/>
      <c r="H19" s="416"/>
      <c r="I19" s="417"/>
      <c r="J19" s="415"/>
      <c r="K19" s="418"/>
      <c r="L19" s="67"/>
      <c r="M19" s="49"/>
      <c r="N19" s="50"/>
      <c r="O19" s="51"/>
      <c r="P19" s="11"/>
      <c r="Q19" s="52"/>
      <c r="R19" s="49"/>
      <c r="S19" s="53"/>
      <c r="T19" s="54"/>
      <c r="U19" s="55"/>
      <c r="V19" s="18"/>
      <c r="W19" s="20"/>
      <c r="X19" s="22"/>
      <c r="Y19" s="23"/>
      <c r="Z19" s="24"/>
      <c r="AA19" s="25"/>
    </row>
    <row r="20" spans="1:27" s="17" customFormat="1" x14ac:dyDescent="0.4">
      <c r="A20" s="68" t="str">
        <f>'06月統合家計簿'!A10</f>
        <v>○○銀行　４</v>
      </c>
      <c r="B20" s="502">
        <f>'05月銀行口座入出金表'!L20</f>
        <v>0</v>
      </c>
      <c r="C20" s="69">
        <f>'06月カード利用明細表'!B50</f>
        <v>0</v>
      </c>
      <c r="D20" s="419" t="s">
        <v>53</v>
      </c>
      <c r="E20" s="420"/>
      <c r="F20" s="421"/>
      <c r="G20" s="422"/>
      <c r="H20" s="408"/>
      <c r="I20" s="423"/>
      <c r="J20" s="422"/>
      <c r="K20" s="424"/>
      <c r="L20" s="58">
        <f>B20-SUM(C20:C24)+SUM(F20:F24)-SUM(I20:I24)</f>
        <v>0</v>
      </c>
      <c r="M20" s="49"/>
      <c r="N20" s="50"/>
      <c r="O20" s="51"/>
      <c r="P20" s="11"/>
      <c r="Q20" s="52"/>
      <c r="R20" s="49"/>
      <c r="S20" s="53"/>
      <c r="T20" s="54"/>
      <c r="U20" s="55"/>
      <c r="V20" s="18"/>
      <c r="W20" s="20"/>
      <c r="X20" s="22"/>
      <c r="Y20" s="23"/>
      <c r="Z20" s="24"/>
      <c r="AA20" s="25"/>
    </row>
    <row r="21" spans="1:27" s="17" customFormat="1" x14ac:dyDescent="0.4">
      <c r="A21" s="60" t="s">
        <v>24</v>
      </c>
      <c r="B21" s="61"/>
      <c r="C21" s="403"/>
      <c r="D21" s="404"/>
      <c r="E21" s="405"/>
      <c r="F21" s="406"/>
      <c r="G21" s="407"/>
      <c r="H21" s="408"/>
      <c r="I21" s="409"/>
      <c r="J21" s="407"/>
      <c r="K21" s="410"/>
      <c r="L21" s="62"/>
      <c r="M21" s="49"/>
      <c r="N21" s="50"/>
      <c r="O21" s="51"/>
      <c r="P21" s="11"/>
      <c r="Q21" s="52"/>
      <c r="R21" s="49"/>
      <c r="S21" s="53"/>
      <c r="T21" s="54"/>
      <c r="U21" s="55"/>
      <c r="V21" s="18"/>
      <c r="W21" s="20"/>
      <c r="X21" s="22"/>
      <c r="Y21" s="23"/>
      <c r="Z21" s="24"/>
      <c r="AA21" s="25"/>
    </row>
    <row r="22" spans="1:27" s="17" customFormat="1" x14ac:dyDescent="0.4">
      <c r="A22" s="63">
        <f>SUM(C20:C24)</f>
        <v>0</v>
      </c>
      <c r="B22" s="61"/>
      <c r="C22" s="403"/>
      <c r="D22" s="404"/>
      <c r="E22" s="405"/>
      <c r="F22" s="406"/>
      <c r="G22" s="407"/>
      <c r="H22" s="408"/>
      <c r="I22" s="409"/>
      <c r="J22" s="407"/>
      <c r="K22" s="410"/>
      <c r="L22" s="62"/>
      <c r="M22" s="49"/>
      <c r="N22" s="50"/>
      <c r="O22" s="51"/>
      <c r="P22" s="11"/>
      <c r="Q22" s="52"/>
      <c r="R22" s="49"/>
      <c r="S22" s="53"/>
      <c r="T22" s="54"/>
      <c r="U22" s="55"/>
      <c r="V22" s="18"/>
      <c r="W22" s="20"/>
      <c r="X22" s="22"/>
      <c r="Y22" s="23"/>
      <c r="Z22" s="24"/>
      <c r="AA22" s="25"/>
    </row>
    <row r="23" spans="1:27" s="17" customFormat="1" x14ac:dyDescent="0.4">
      <c r="A23" s="64" t="s">
        <v>25</v>
      </c>
      <c r="B23" s="61"/>
      <c r="C23" s="403"/>
      <c r="D23" s="404"/>
      <c r="E23" s="405"/>
      <c r="F23" s="406"/>
      <c r="G23" s="407"/>
      <c r="H23" s="408"/>
      <c r="I23" s="409"/>
      <c r="J23" s="407"/>
      <c r="K23" s="410"/>
      <c r="L23" s="62"/>
      <c r="M23" s="49"/>
      <c r="N23" s="50"/>
      <c r="O23" s="51"/>
      <c r="P23" s="11"/>
      <c r="Q23" s="52"/>
      <c r="R23" s="49"/>
      <c r="S23" s="53"/>
      <c r="T23" s="54"/>
      <c r="U23" s="55"/>
      <c r="V23" s="18"/>
      <c r="W23" s="20"/>
      <c r="X23" s="22"/>
      <c r="Y23" s="23"/>
      <c r="Z23" s="24"/>
      <c r="AA23" s="25"/>
    </row>
    <row r="24" spans="1:27" s="17" customFormat="1" ht="19.5" thickBot="1" x14ac:dyDescent="0.45">
      <c r="A24" s="65">
        <f>B20-SUM(C20:C24)</f>
        <v>0</v>
      </c>
      <c r="B24" s="188"/>
      <c r="C24" s="411"/>
      <c r="D24" s="412"/>
      <c r="E24" s="413"/>
      <c r="F24" s="414"/>
      <c r="G24" s="415"/>
      <c r="H24" s="416"/>
      <c r="I24" s="417"/>
      <c r="J24" s="415"/>
      <c r="K24" s="418"/>
      <c r="L24" s="67"/>
      <c r="M24" s="49"/>
      <c r="N24" s="50"/>
      <c r="O24" s="51"/>
      <c r="P24" s="11"/>
      <c r="Q24" s="52"/>
      <c r="R24" s="49"/>
      <c r="S24" s="53"/>
      <c r="T24" s="54"/>
      <c r="U24" s="55"/>
      <c r="V24" s="18"/>
      <c r="W24" s="20"/>
      <c r="X24" s="22"/>
      <c r="Y24" s="23"/>
      <c r="Z24" s="24"/>
      <c r="AA24" s="25"/>
    </row>
    <row r="25" spans="1:27" s="17" customFormat="1" x14ac:dyDescent="0.4">
      <c r="A25" s="68" t="str">
        <f>'06月統合家計簿'!A11</f>
        <v>○○銀行　５</v>
      </c>
      <c r="B25" s="502">
        <f>'05月銀行口座入出金表'!L25</f>
        <v>0</v>
      </c>
      <c r="C25" s="69">
        <f>'06月カード利用明細表'!B62</f>
        <v>0</v>
      </c>
      <c r="D25" s="419" t="s">
        <v>54</v>
      </c>
      <c r="E25" s="420"/>
      <c r="F25" s="421"/>
      <c r="G25" s="422"/>
      <c r="H25" s="408"/>
      <c r="I25" s="423"/>
      <c r="J25" s="422"/>
      <c r="K25" s="424"/>
      <c r="L25" s="58">
        <f>B25-SUM(C25:C29)+SUM(F25:F29)-SUM(I25:I29)</f>
        <v>0</v>
      </c>
      <c r="M25" s="49"/>
      <c r="N25" s="50"/>
      <c r="O25" s="51"/>
      <c r="P25" s="11"/>
      <c r="Q25" s="52"/>
      <c r="R25" s="49"/>
      <c r="S25" s="53"/>
      <c r="T25" s="54"/>
      <c r="U25" s="55"/>
      <c r="V25" s="18"/>
      <c r="W25" s="20"/>
      <c r="X25" s="22"/>
      <c r="Y25" s="23"/>
      <c r="Z25" s="24"/>
      <c r="AA25" s="25"/>
    </row>
    <row r="26" spans="1:27" s="17" customFormat="1" x14ac:dyDescent="0.4">
      <c r="A26" s="60" t="s">
        <v>24</v>
      </c>
      <c r="B26" s="61"/>
      <c r="C26" s="403"/>
      <c r="D26" s="404"/>
      <c r="E26" s="405"/>
      <c r="F26" s="406"/>
      <c r="G26" s="407"/>
      <c r="H26" s="408"/>
      <c r="I26" s="409"/>
      <c r="J26" s="407"/>
      <c r="K26" s="410"/>
      <c r="L26" s="62"/>
      <c r="M26" s="49"/>
      <c r="N26" s="50"/>
      <c r="O26" s="51"/>
      <c r="P26" s="11"/>
      <c r="Q26" s="52"/>
      <c r="R26" s="49"/>
      <c r="S26" s="53"/>
      <c r="T26" s="54"/>
      <c r="U26" s="55"/>
      <c r="V26" s="18"/>
      <c r="W26" s="20"/>
      <c r="X26" s="22"/>
      <c r="Y26" s="23"/>
      <c r="Z26" s="24"/>
      <c r="AA26" s="25"/>
    </row>
    <row r="27" spans="1:27" s="17" customFormat="1" x14ac:dyDescent="0.4">
      <c r="A27" s="63">
        <f>SUM(C25:C29)</f>
        <v>0</v>
      </c>
      <c r="B27" s="61"/>
      <c r="C27" s="403"/>
      <c r="D27" s="404"/>
      <c r="E27" s="405"/>
      <c r="F27" s="406"/>
      <c r="G27" s="407"/>
      <c r="H27" s="408"/>
      <c r="I27" s="409"/>
      <c r="J27" s="407"/>
      <c r="K27" s="410"/>
      <c r="L27" s="62"/>
      <c r="M27" s="49"/>
      <c r="N27" s="50"/>
      <c r="O27" s="51"/>
      <c r="P27" s="11"/>
      <c r="Q27" s="52"/>
      <c r="R27" s="49"/>
      <c r="S27" s="53"/>
      <c r="T27" s="54"/>
      <c r="U27" s="55"/>
      <c r="V27" s="18"/>
      <c r="W27" s="20"/>
      <c r="X27" s="22"/>
      <c r="Y27" s="23"/>
      <c r="Z27" s="24"/>
      <c r="AA27" s="25"/>
    </row>
    <row r="28" spans="1:27" s="17" customFormat="1" x14ac:dyDescent="0.4">
      <c r="A28" s="64" t="s">
        <v>25</v>
      </c>
      <c r="B28" s="61"/>
      <c r="C28" s="403"/>
      <c r="D28" s="404"/>
      <c r="E28" s="405"/>
      <c r="F28" s="406"/>
      <c r="G28" s="407"/>
      <c r="H28" s="408"/>
      <c r="I28" s="409"/>
      <c r="J28" s="407"/>
      <c r="K28" s="410"/>
      <c r="L28" s="62"/>
      <c r="M28" s="49"/>
      <c r="N28" s="50"/>
      <c r="O28" s="51"/>
      <c r="P28" s="11"/>
      <c r="Q28" s="52"/>
      <c r="R28" s="49"/>
      <c r="S28" s="53"/>
      <c r="T28" s="54"/>
      <c r="U28" s="55"/>
      <c r="V28" s="18"/>
      <c r="W28" s="20"/>
      <c r="X28" s="22"/>
      <c r="Y28" s="23"/>
      <c r="Z28" s="24"/>
      <c r="AA28" s="25"/>
    </row>
    <row r="29" spans="1:27" s="17" customFormat="1" ht="19.5" thickBot="1" x14ac:dyDescent="0.45">
      <c r="A29" s="65">
        <f>B25-SUM(C25:C29)</f>
        <v>0</v>
      </c>
      <c r="B29" s="188"/>
      <c r="C29" s="411"/>
      <c r="D29" s="412"/>
      <c r="E29" s="413"/>
      <c r="F29" s="414"/>
      <c r="G29" s="415"/>
      <c r="H29" s="416"/>
      <c r="I29" s="417"/>
      <c r="J29" s="415"/>
      <c r="K29" s="418"/>
      <c r="L29" s="67"/>
      <c r="M29" s="49"/>
      <c r="N29" s="50"/>
      <c r="O29" s="51"/>
      <c r="P29" s="11"/>
      <c r="Q29" s="52"/>
      <c r="R29" s="49"/>
      <c r="S29" s="53"/>
      <c r="T29" s="54"/>
      <c r="U29" s="55"/>
      <c r="V29" s="18"/>
      <c r="W29" s="20"/>
      <c r="X29" s="22"/>
      <c r="Y29" s="23"/>
      <c r="Z29" s="24"/>
      <c r="AA29" s="25"/>
    </row>
    <row r="30" spans="1:27" s="17" customFormat="1" x14ac:dyDescent="0.4">
      <c r="A30" s="68" t="str">
        <f>'06月統合家計簿'!A12</f>
        <v>○○銀行　６</v>
      </c>
      <c r="B30" s="502">
        <f>'05月銀行口座入出金表'!L30</f>
        <v>0</v>
      </c>
      <c r="C30" s="69">
        <f>'06月カード利用明細表'!B74</f>
        <v>0</v>
      </c>
      <c r="D30" s="419" t="s">
        <v>55</v>
      </c>
      <c r="E30" s="420"/>
      <c r="F30" s="421"/>
      <c r="G30" s="422"/>
      <c r="H30" s="427"/>
      <c r="I30" s="423"/>
      <c r="J30" s="422"/>
      <c r="K30" s="424"/>
      <c r="L30" s="58">
        <f>B30-SUM(C30:C34)+SUM(F30:F34)-SUM(I30:I34)</f>
        <v>0</v>
      </c>
      <c r="M30" s="49"/>
      <c r="N30" s="50"/>
      <c r="O30" s="51"/>
      <c r="P30" s="11"/>
      <c r="Q30" s="52"/>
      <c r="R30" s="49"/>
      <c r="S30" s="53"/>
      <c r="T30" s="54"/>
      <c r="U30" s="55"/>
      <c r="V30" s="18"/>
      <c r="W30" s="20"/>
      <c r="X30" s="22"/>
      <c r="Y30" s="23"/>
      <c r="Z30" s="24"/>
      <c r="AA30" s="25"/>
    </row>
    <row r="31" spans="1:27" s="17" customFormat="1" x14ac:dyDescent="0.4">
      <c r="A31" s="60" t="s">
        <v>24</v>
      </c>
      <c r="B31" s="61"/>
      <c r="C31" s="403"/>
      <c r="D31" s="428"/>
      <c r="E31" s="405"/>
      <c r="F31" s="406"/>
      <c r="G31" s="407"/>
      <c r="H31" s="408"/>
      <c r="I31" s="409"/>
      <c r="J31" s="407"/>
      <c r="K31" s="410"/>
      <c r="L31" s="62"/>
      <c r="M31" s="49"/>
      <c r="N31" s="50"/>
      <c r="O31" s="51"/>
      <c r="P31" s="11"/>
      <c r="Q31" s="52"/>
      <c r="R31" s="49"/>
      <c r="S31" s="53"/>
      <c r="T31" s="54"/>
      <c r="U31" s="55"/>
      <c r="V31" s="18"/>
      <c r="W31" s="20"/>
      <c r="X31" s="22"/>
      <c r="Y31" s="23"/>
      <c r="Z31" s="24"/>
      <c r="AA31" s="25"/>
    </row>
    <row r="32" spans="1:27" s="17" customFormat="1" x14ac:dyDescent="0.4">
      <c r="A32" s="63">
        <f>SUM(C30:C34)</f>
        <v>0</v>
      </c>
      <c r="B32" s="61"/>
      <c r="C32" s="403"/>
      <c r="D32" s="404"/>
      <c r="E32" s="405"/>
      <c r="F32" s="406"/>
      <c r="G32" s="407"/>
      <c r="H32" s="408"/>
      <c r="I32" s="409"/>
      <c r="J32" s="407"/>
      <c r="K32" s="410"/>
      <c r="L32" s="62"/>
      <c r="M32" s="49"/>
      <c r="N32" s="50"/>
      <c r="O32" s="51"/>
      <c r="P32" s="11"/>
      <c r="Q32" s="52"/>
      <c r="R32" s="49"/>
      <c r="S32" s="53"/>
      <c r="T32" s="54"/>
      <c r="U32" s="55"/>
      <c r="V32" s="18"/>
      <c r="W32" s="20"/>
      <c r="X32" s="22"/>
      <c r="Y32" s="23"/>
      <c r="Z32" s="24"/>
      <c r="AA32" s="25"/>
    </row>
    <row r="33" spans="1:27" s="17" customFormat="1" x14ac:dyDescent="0.4">
      <c r="A33" s="64" t="s">
        <v>25</v>
      </c>
      <c r="B33" s="61"/>
      <c r="C33" s="403"/>
      <c r="D33" s="426"/>
      <c r="E33" s="405"/>
      <c r="F33" s="406"/>
      <c r="G33" s="407"/>
      <c r="H33" s="408"/>
      <c r="I33" s="409"/>
      <c r="J33" s="407"/>
      <c r="K33" s="410"/>
      <c r="L33" s="62"/>
      <c r="M33" s="49"/>
      <c r="N33" s="50"/>
      <c r="O33" s="51"/>
      <c r="P33" s="11"/>
      <c r="Q33" s="52"/>
      <c r="R33" s="49"/>
      <c r="S33" s="53"/>
      <c r="T33" s="54"/>
      <c r="U33" s="55"/>
      <c r="V33" s="18"/>
      <c r="W33" s="20"/>
      <c r="X33" s="22"/>
      <c r="Y33" s="23"/>
      <c r="Z33" s="24"/>
      <c r="AA33" s="25"/>
    </row>
    <row r="34" spans="1:27" s="17" customFormat="1" ht="19.5" thickBot="1" x14ac:dyDescent="0.45">
      <c r="A34" s="65">
        <f>B30-SUM(C30:C34)</f>
        <v>0</v>
      </c>
      <c r="B34" s="188"/>
      <c r="C34" s="411"/>
      <c r="D34" s="426"/>
      <c r="E34" s="413"/>
      <c r="F34" s="414"/>
      <c r="G34" s="415"/>
      <c r="H34" s="416"/>
      <c r="I34" s="417"/>
      <c r="J34" s="415"/>
      <c r="K34" s="418"/>
      <c r="L34" s="67"/>
      <c r="M34" s="49"/>
      <c r="N34" s="50"/>
      <c r="O34" s="51"/>
      <c r="P34" s="11"/>
      <c r="Q34" s="52"/>
      <c r="R34" s="49"/>
      <c r="S34" s="53"/>
      <c r="T34" s="54"/>
      <c r="U34" s="55"/>
      <c r="V34" s="18"/>
      <c r="W34" s="20"/>
      <c r="X34" s="22"/>
      <c r="Y34" s="23"/>
      <c r="Z34" s="24"/>
      <c r="AA34" s="25"/>
    </row>
    <row r="35" spans="1:27" s="17" customFormat="1" x14ac:dyDescent="0.4">
      <c r="A35" s="68" t="str">
        <f>'06月統合家計簿'!A13</f>
        <v>○○銀行　７</v>
      </c>
      <c r="B35" s="502">
        <f>'05月銀行口座入出金表'!L35</f>
        <v>0</v>
      </c>
      <c r="C35" s="69">
        <f>'06月カード利用明細表'!B86</f>
        <v>0</v>
      </c>
      <c r="D35" s="419" t="s">
        <v>56</v>
      </c>
      <c r="E35" s="420"/>
      <c r="F35" s="421"/>
      <c r="G35" s="422"/>
      <c r="H35" s="427"/>
      <c r="I35" s="423"/>
      <c r="J35" s="422"/>
      <c r="K35" s="424"/>
      <c r="L35" s="58">
        <f>B35-SUM(C35:C39)+SUM(F35:F39)-SUM(I35:I39)</f>
        <v>0</v>
      </c>
      <c r="M35" s="49"/>
      <c r="N35" s="50"/>
      <c r="O35" s="51"/>
      <c r="P35" s="11"/>
      <c r="Q35" s="52"/>
      <c r="R35" s="49"/>
      <c r="S35" s="53"/>
      <c r="T35" s="54"/>
      <c r="U35" s="55"/>
      <c r="V35" s="18"/>
      <c r="W35" s="20"/>
      <c r="X35" s="22"/>
      <c r="Y35" s="23"/>
      <c r="Z35" s="24"/>
      <c r="AA35" s="25"/>
    </row>
    <row r="36" spans="1:27" s="17" customFormat="1" x14ac:dyDescent="0.4">
      <c r="A36" s="60" t="s">
        <v>24</v>
      </c>
      <c r="B36" s="61"/>
      <c r="C36" s="403"/>
      <c r="D36" s="425"/>
      <c r="E36" s="405"/>
      <c r="F36" s="406"/>
      <c r="G36" s="407"/>
      <c r="H36" s="408"/>
      <c r="I36" s="409"/>
      <c r="J36" s="407"/>
      <c r="K36" s="410"/>
      <c r="L36" s="62"/>
      <c r="M36" s="49"/>
      <c r="N36" s="50"/>
      <c r="O36" s="51"/>
      <c r="P36" s="11"/>
      <c r="Q36" s="52"/>
      <c r="R36" s="49"/>
      <c r="S36" s="53"/>
      <c r="T36" s="54"/>
      <c r="U36" s="55"/>
      <c r="V36" s="18"/>
      <c r="W36" s="20"/>
      <c r="X36" s="22"/>
      <c r="Y36" s="23"/>
      <c r="Z36" s="24"/>
      <c r="AA36" s="25"/>
    </row>
    <row r="37" spans="1:27" s="17" customFormat="1" x14ac:dyDescent="0.4">
      <c r="A37" s="63">
        <f>SUM(C35:C39)</f>
        <v>0</v>
      </c>
      <c r="B37" s="61"/>
      <c r="C37" s="403"/>
      <c r="D37" s="404"/>
      <c r="E37" s="405"/>
      <c r="F37" s="406"/>
      <c r="G37" s="407"/>
      <c r="H37" s="408"/>
      <c r="I37" s="409"/>
      <c r="J37" s="407"/>
      <c r="K37" s="410"/>
      <c r="L37" s="62"/>
      <c r="M37" s="49"/>
      <c r="N37" s="50"/>
      <c r="O37" s="51"/>
      <c r="P37" s="11"/>
      <c r="Q37" s="52"/>
      <c r="R37" s="49"/>
      <c r="S37" s="53"/>
      <c r="T37" s="54"/>
      <c r="U37" s="55"/>
      <c r="V37" s="18"/>
      <c r="W37" s="20"/>
      <c r="X37" s="22"/>
      <c r="Y37" s="23"/>
      <c r="Z37" s="24"/>
      <c r="AA37" s="25"/>
    </row>
    <row r="38" spans="1:27" s="17" customFormat="1" x14ac:dyDescent="0.4">
      <c r="A38" s="64" t="s">
        <v>25</v>
      </c>
      <c r="B38" s="61"/>
      <c r="C38" s="403"/>
      <c r="D38" s="426"/>
      <c r="E38" s="405"/>
      <c r="F38" s="406"/>
      <c r="G38" s="407"/>
      <c r="H38" s="408"/>
      <c r="I38" s="409"/>
      <c r="J38" s="407"/>
      <c r="K38" s="410"/>
      <c r="L38" s="62"/>
      <c r="M38" s="49"/>
      <c r="N38" s="50"/>
      <c r="O38" s="51"/>
      <c r="P38" s="11"/>
      <c r="Q38" s="52"/>
      <c r="R38" s="49"/>
      <c r="S38" s="53"/>
      <c r="T38" s="54"/>
      <c r="U38" s="55"/>
      <c r="V38" s="18"/>
      <c r="W38" s="20"/>
      <c r="X38" s="22"/>
      <c r="Y38" s="23"/>
      <c r="Z38" s="24"/>
      <c r="AA38" s="25"/>
    </row>
    <row r="39" spans="1:27" s="17" customFormat="1" ht="19.5" thickBot="1" x14ac:dyDescent="0.45">
      <c r="A39" s="65">
        <f>B35-SUM(C35:C39)</f>
        <v>0</v>
      </c>
      <c r="B39" s="188"/>
      <c r="C39" s="411"/>
      <c r="D39" s="426"/>
      <c r="E39" s="413"/>
      <c r="F39" s="414"/>
      <c r="G39" s="415"/>
      <c r="H39" s="416"/>
      <c r="I39" s="417"/>
      <c r="J39" s="415"/>
      <c r="K39" s="418"/>
      <c r="L39" s="67"/>
      <c r="M39" s="49"/>
      <c r="N39" s="50"/>
      <c r="O39" s="51"/>
      <c r="P39" s="11"/>
      <c r="Q39" s="52"/>
      <c r="R39" s="49"/>
      <c r="S39" s="53"/>
      <c r="T39" s="54"/>
      <c r="U39" s="55"/>
      <c r="V39" s="18"/>
      <c r="W39" s="20"/>
      <c r="X39" s="22"/>
      <c r="Y39" s="23"/>
      <c r="Z39" s="24"/>
      <c r="AA39" s="25"/>
    </row>
    <row r="40" spans="1:27" s="17" customFormat="1" x14ac:dyDescent="0.4">
      <c r="A40" s="68" t="str">
        <f>'06月統合家計簿'!A14</f>
        <v>○○銀行　８</v>
      </c>
      <c r="B40" s="502">
        <f>'05月銀行口座入出金表'!L40</f>
        <v>0</v>
      </c>
      <c r="C40" s="69">
        <f>'06月カード利用明細表'!B98</f>
        <v>0</v>
      </c>
      <c r="D40" s="419" t="s">
        <v>223</v>
      </c>
      <c r="E40" s="420"/>
      <c r="F40" s="421"/>
      <c r="G40" s="422"/>
      <c r="H40" s="408"/>
      <c r="I40" s="423"/>
      <c r="J40" s="422"/>
      <c r="K40" s="424"/>
      <c r="L40" s="58">
        <f>B40-SUM(C40:C44)+SUM(F40:F44)-SUM(I40:I44)</f>
        <v>0</v>
      </c>
      <c r="M40" s="49"/>
      <c r="N40" s="50"/>
      <c r="O40" s="51"/>
      <c r="P40" s="11"/>
      <c r="Q40" s="52"/>
      <c r="R40" s="49"/>
      <c r="S40" s="53"/>
      <c r="T40" s="54"/>
      <c r="U40" s="55"/>
      <c r="V40" s="18"/>
      <c r="W40" s="20"/>
      <c r="X40" s="22"/>
      <c r="Y40" s="23"/>
      <c r="Z40" s="24"/>
      <c r="AA40" s="25"/>
    </row>
    <row r="41" spans="1:27" s="17" customFormat="1" x14ac:dyDescent="0.4">
      <c r="A41" s="60" t="s">
        <v>24</v>
      </c>
      <c r="B41" s="61"/>
      <c r="C41" s="403"/>
      <c r="D41" s="425"/>
      <c r="E41" s="405"/>
      <c r="F41" s="406"/>
      <c r="G41" s="407"/>
      <c r="H41" s="408"/>
      <c r="I41" s="409"/>
      <c r="J41" s="407"/>
      <c r="K41" s="410"/>
      <c r="L41" s="62"/>
      <c r="M41" s="49"/>
      <c r="N41" s="50"/>
      <c r="O41" s="51"/>
      <c r="P41" s="11"/>
      <c r="Q41" s="52"/>
      <c r="R41" s="49"/>
      <c r="S41" s="53"/>
      <c r="T41" s="54"/>
      <c r="U41" s="55"/>
      <c r="V41" s="18"/>
      <c r="W41" s="20"/>
      <c r="X41" s="22"/>
      <c r="Y41" s="23"/>
      <c r="Z41" s="24"/>
      <c r="AA41" s="25"/>
    </row>
    <row r="42" spans="1:27" s="17" customFormat="1" x14ac:dyDescent="0.4">
      <c r="A42" s="63">
        <f>SUM(C40:C44)</f>
        <v>0</v>
      </c>
      <c r="B42" s="61"/>
      <c r="C42" s="403"/>
      <c r="D42" s="404"/>
      <c r="E42" s="405"/>
      <c r="F42" s="406"/>
      <c r="G42" s="407"/>
      <c r="H42" s="408"/>
      <c r="I42" s="409"/>
      <c r="J42" s="407"/>
      <c r="K42" s="410"/>
      <c r="L42" s="62"/>
      <c r="M42" s="49"/>
      <c r="N42" s="50"/>
      <c r="O42" s="51"/>
      <c r="P42" s="11"/>
      <c r="Q42" s="52"/>
      <c r="R42" s="49"/>
      <c r="S42" s="53"/>
      <c r="T42" s="54"/>
      <c r="U42" s="55"/>
      <c r="V42" s="18"/>
      <c r="W42" s="20"/>
      <c r="X42" s="22"/>
      <c r="Y42" s="23"/>
      <c r="Z42" s="24"/>
      <c r="AA42" s="25"/>
    </row>
    <row r="43" spans="1:27" s="17" customFormat="1" x14ac:dyDescent="0.4">
      <c r="A43" s="64" t="s">
        <v>25</v>
      </c>
      <c r="B43" s="61"/>
      <c r="C43" s="403"/>
      <c r="D43" s="426"/>
      <c r="E43" s="405"/>
      <c r="F43" s="406"/>
      <c r="G43" s="407"/>
      <c r="H43" s="408"/>
      <c r="I43" s="409"/>
      <c r="J43" s="407"/>
      <c r="K43" s="410"/>
      <c r="L43" s="62"/>
      <c r="M43" s="49"/>
      <c r="N43" s="50"/>
      <c r="O43" s="51"/>
      <c r="P43" s="11"/>
      <c r="Q43" s="52"/>
      <c r="R43" s="49"/>
      <c r="S43" s="53"/>
      <c r="T43" s="54"/>
      <c r="U43" s="55"/>
      <c r="V43" s="18"/>
      <c r="W43" s="20"/>
      <c r="X43" s="22"/>
      <c r="Y43" s="23"/>
      <c r="Z43" s="24"/>
      <c r="AA43" s="25"/>
    </row>
    <row r="44" spans="1:27" s="17" customFormat="1" ht="19.5" thickBot="1" x14ac:dyDescent="0.45">
      <c r="A44" s="65">
        <f>B40-SUM(C40:C44)</f>
        <v>0</v>
      </c>
      <c r="B44" s="188"/>
      <c r="C44" s="411"/>
      <c r="D44" s="426"/>
      <c r="E44" s="413"/>
      <c r="F44" s="414"/>
      <c r="G44" s="415"/>
      <c r="H44" s="416"/>
      <c r="I44" s="417"/>
      <c r="J44" s="415"/>
      <c r="K44" s="418"/>
      <c r="L44" s="67"/>
      <c r="M44" s="49"/>
      <c r="N44" s="50"/>
      <c r="O44" s="51"/>
      <c r="P44" s="11"/>
      <c r="Q44" s="52"/>
      <c r="R44" s="49"/>
      <c r="S44" s="53"/>
      <c r="T44" s="54"/>
      <c r="U44" s="55"/>
      <c r="V44" s="18"/>
      <c r="W44" s="20"/>
      <c r="X44" s="22"/>
      <c r="Y44" s="23"/>
      <c r="Z44" s="24"/>
      <c r="AA44" s="25"/>
    </row>
    <row r="45" spans="1:27" s="17" customFormat="1" x14ac:dyDescent="0.4">
      <c r="A45" s="68" t="str">
        <f>'06月統合家計簿'!A15</f>
        <v>○○銀行　９</v>
      </c>
      <c r="B45" s="502">
        <f>'05月銀行口座入出金表'!L45</f>
        <v>0</v>
      </c>
      <c r="C45" s="69">
        <f>'06月カード利用明細表'!B110</f>
        <v>0</v>
      </c>
      <c r="D45" s="419" t="s">
        <v>224</v>
      </c>
      <c r="E45" s="420"/>
      <c r="F45" s="421"/>
      <c r="G45" s="422"/>
      <c r="H45" s="408"/>
      <c r="I45" s="423"/>
      <c r="J45" s="422"/>
      <c r="K45" s="424"/>
      <c r="L45" s="58">
        <f>B45-SUM(C45:C49)+SUM(F45:F49)-SUM(I45:I49)</f>
        <v>0</v>
      </c>
      <c r="M45" s="49"/>
      <c r="N45" s="50"/>
      <c r="O45" s="51"/>
      <c r="P45" s="11"/>
      <c r="Q45" s="52"/>
      <c r="R45" s="49"/>
      <c r="S45" s="53"/>
      <c r="T45" s="54"/>
      <c r="U45" s="55"/>
      <c r="V45" s="18"/>
      <c r="W45" s="20"/>
      <c r="X45" s="22"/>
      <c r="Y45" s="23"/>
      <c r="Z45" s="24"/>
      <c r="AA45" s="25"/>
    </row>
    <row r="46" spans="1:27" s="17" customFormat="1" x14ac:dyDescent="0.4">
      <c r="A46" s="60" t="s">
        <v>24</v>
      </c>
      <c r="B46" s="61"/>
      <c r="C46" s="403"/>
      <c r="D46" s="404"/>
      <c r="E46" s="405"/>
      <c r="F46" s="406"/>
      <c r="G46" s="407"/>
      <c r="H46" s="408"/>
      <c r="I46" s="409"/>
      <c r="J46" s="407"/>
      <c r="K46" s="410"/>
      <c r="L46" s="62"/>
      <c r="M46" s="49"/>
      <c r="N46" s="50"/>
      <c r="O46" s="51"/>
      <c r="P46" s="11"/>
      <c r="Q46" s="52"/>
      <c r="R46" s="49"/>
      <c r="S46" s="53"/>
      <c r="T46" s="54"/>
      <c r="U46" s="55"/>
      <c r="V46" s="18"/>
      <c r="W46" s="20"/>
      <c r="X46" s="22"/>
      <c r="Y46" s="23"/>
      <c r="Z46" s="24"/>
      <c r="AA46" s="25"/>
    </row>
    <row r="47" spans="1:27" s="17" customFormat="1" x14ac:dyDescent="0.4">
      <c r="A47" s="63">
        <f>SUM(C45:C49)</f>
        <v>0</v>
      </c>
      <c r="B47" s="61"/>
      <c r="C47" s="403"/>
      <c r="D47" s="404"/>
      <c r="E47" s="405"/>
      <c r="F47" s="406"/>
      <c r="G47" s="407"/>
      <c r="H47" s="408"/>
      <c r="I47" s="409"/>
      <c r="J47" s="407"/>
      <c r="K47" s="410"/>
      <c r="L47" s="62"/>
      <c r="M47" s="49"/>
      <c r="N47" s="50"/>
      <c r="O47" s="51"/>
      <c r="P47" s="11"/>
      <c r="Q47" s="52"/>
      <c r="R47" s="49"/>
      <c r="S47" s="53"/>
      <c r="T47" s="54"/>
      <c r="U47" s="55"/>
      <c r="V47" s="18"/>
      <c r="W47" s="20"/>
      <c r="X47" s="22"/>
      <c r="Y47" s="23"/>
      <c r="Z47" s="24"/>
      <c r="AA47" s="25"/>
    </row>
    <row r="48" spans="1:27" s="17" customFormat="1" x14ac:dyDescent="0.4">
      <c r="A48" s="64" t="s">
        <v>25</v>
      </c>
      <c r="B48" s="61"/>
      <c r="C48" s="403"/>
      <c r="D48" s="404"/>
      <c r="E48" s="405"/>
      <c r="F48" s="406"/>
      <c r="G48" s="407"/>
      <c r="H48" s="408"/>
      <c r="I48" s="409"/>
      <c r="J48" s="407"/>
      <c r="K48" s="410"/>
      <c r="L48" s="62"/>
      <c r="M48" s="49"/>
      <c r="N48" s="50"/>
      <c r="O48" s="51"/>
      <c r="P48" s="11"/>
      <c r="Q48" s="52"/>
      <c r="R48" s="49"/>
      <c r="S48" s="53"/>
      <c r="T48" s="54"/>
      <c r="U48" s="55"/>
      <c r="V48" s="18"/>
      <c r="W48" s="20"/>
      <c r="X48" s="22"/>
      <c r="Y48" s="23"/>
      <c r="Z48" s="24"/>
      <c r="AA48" s="25"/>
    </row>
    <row r="49" spans="1:30" ht="19.5" thickBot="1" x14ac:dyDescent="0.45">
      <c r="A49" s="65">
        <f>B45-SUM(C45:C49)</f>
        <v>0</v>
      </c>
      <c r="B49" s="188"/>
      <c r="C49" s="411"/>
      <c r="D49" s="412"/>
      <c r="E49" s="413"/>
      <c r="F49" s="414"/>
      <c r="G49" s="415"/>
      <c r="H49" s="416"/>
      <c r="I49" s="417"/>
      <c r="J49" s="415"/>
      <c r="K49" s="418"/>
      <c r="L49" s="67"/>
      <c r="M49" s="49"/>
      <c r="N49" s="50"/>
      <c r="O49" s="51"/>
      <c r="Q49" s="52"/>
      <c r="R49" s="49"/>
      <c r="S49" s="53"/>
      <c r="T49" s="54"/>
      <c r="U49" s="55"/>
      <c r="AB49" s="17"/>
    </row>
    <row r="50" spans="1:30" x14ac:dyDescent="0.4">
      <c r="A50" s="68" t="str">
        <f>'06月統合家計簿'!A16</f>
        <v>○○銀行　１０</v>
      </c>
      <c r="B50" s="502">
        <f>'05月銀行口座入出金表'!L50</f>
        <v>0</v>
      </c>
      <c r="C50" s="69">
        <f>'06月カード利用明細表'!B122</f>
        <v>0</v>
      </c>
      <c r="D50" s="419" t="s">
        <v>225</v>
      </c>
      <c r="E50" s="420"/>
      <c r="F50" s="421"/>
      <c r="G50" s="422"/>
      <c r="H50" s="408"/>
      <c r="I50" s="423"/>
      <c r="J50" s="422"/>
      <c r="K50" s="424"/>
      <c r="L50" s="58">
        <f>B50-SUM(C50:C54)+SUM(F50:F54)-SUM(I50:I54)</f>
        <v>0</v>
      </c>
      <c r="M50" s="49"/>
      <c r="N50" s="50"/>
      <c r="O50" s="51"/>
      <c r="Q50" s="52"/>
      <c r="R50" s="49"/>
      <c r="S50" s="53"/>
      <c r="T50" s="54"/>
      <c r="U50" s="55"/>
      <c r="AB50" s="17"/>
    </row>
    <row r="51" spans="1:30" x14ac:dyDescent="0.4">
      <c r="A51" s="60" t="s">
        <v>24</v>
      </c>
      <c r="B51" s="61"/>
      <c r="C51" s="403"/>
      <c r="D51" s="404"/>
      <c r="E51" s="405"/>
      <c r="F51" s="406"/>
      <c r="G51" s="407"/>
      <c r="H51" s="408"/>
      <c r="I51" s="409"/>
      <c r="J51" s="407"/>
      <c r="K51" s="410"/>
      <c r="L51" s="62"/>
      <c r="M51" s="49"/>
      <c r="N51" s="50"/>
      <c r="O51" s="51"/>
      <c r="Q51" s="52"/>
      <c r="R51" s="49"/>
      <c r="S51" s="53"/>
      <c r="T51" s="54"/>
      <c r="U51" s="55"/>
      <c r="AB51" s="17"/>
    </row>
    <row r="52" spans="1:30" x14ac:dyDescent="0.4">
      <c r="A52" s="63">
        <f>SUM(C50:C54)</f>
        <v>0</v>
      </c>
      <c r="B52" s="61"/>
      <c r="C52" s="403"/>
      <c r="D52" s="404"/>
      <c r="E52" s="405"/>
      <c r="F52" s="406"/>
      <c r="G52" s="407"/>
      <c r="H52" s="408"/>
      <c r="I52" s="409"/>
      <c r="J52" s="407"/>
      <c r="K52" s="410"/>
      <c r="L52" s="62"/>
      <c r="M52" s="49"/>
      <c r="N52" s="50"/>
      <c r="O52" s="51"/>
      <c r="Q52" s="52"/>
      <c r="R52" s="49"/>
      <c r="S52" s="53"/>
      <c r="T52" s="54"/>
      <c r="U52" s="55"/>
      <c r="AB52" s="17"/>
    </row>
    <row r="53" spans="1:30" x14ac:dyDescent="0.4">
      <c r="A53" s="64" t="s">
        <v>25</v>
      </c>
      <c r="B53" s="61"/>
      <c r="C53" s="403"/>
      <c r="D53" s="404"/>
      <c r="E53" s="405"/>
      <c r="F53" s="406"/>
      <c r="G53" s="407"/>
      <c r="H53" s="408"/>
      <c r="I53" s="409"/>
      <c r="J53" s="407"/>
      <c r="K53" s="410"/>
      <c r="L53" s="62"/>
      <c r="M53" s="49"/>
      <c r="N53" s="50"/>
      <c r="O53" s="51"/>
      <c r="Q53" s="52"/>
      <c r="R53" s="49"/>
      <c r="S53" s="53"/>
      <c r="T53" s="54"/>
      <c r="U53" s="55"/>
      <c r="AB53" s="17"/>
    </row>
    <row r="54" spans="1:30" ht="19.5" thickBot="1" x14ac:dyDescent="0.45">
      <c r="A54" s="65">
        <f>B50-SUM(C50:C54)</f>
        <v>0</v>
      </c>
      <c r="B54" s="188"/>
      <c r="C54" s="411"/>
      <c r="D54" s="412"/>
      <c r="E54" s="413"/>
      <c r="F54" s="414"/>
      <c r="G54" s="415"/>
      <c r="H54" s="416"/>
      <c r="I54" s="417"/>
      <c r="J54" s="415"/>
      <c r="K54" s="418"/>
      <c r="L54" s="67"/>
      <c r="M54" s="49"/>
      <c r="N54" s="50"/>
      <c r="O54" s="51"/>
      <c r="Q54" s="52"/>
      <c r="R54" s="49"/>
      <c r="S54" s="53"/>
      <c r="T54" s="54"/>
      <c r="U54" s="55"/>
      <c r="AB54" s="17"/>
    </row>
    <row r="55" spans="1:30" s="79" customFormat="1" ht="24" customHeight="1" thickBot="1" x14ac:dyDescent="0.2">
      <c r="A55" s="70" t="s">
        <v>26</v>
      </c>
      <c r="B55" s="502">
        <f>'05月現金入出金表'!G37</f>
        <v>0</v>
      </c>
      <c r="C55" s="71"/>
      <c r="D55" s="72"/>
      <c r="E55" s="73"/>
      <c r="F55" s="74"/>
      <c r="G55" s="75"/>
      <c r="H55" s="76"/>
      <c r="I55" s="74"/>
      <c r="J55" s="75" t="s">
        <v>27</v>
      </c>
      <c r="K55" s="76"/>
      <c r="L55" s="270">
        <f>'06月現金入出金表'!G37</f>
        <v>0</v>
      </c>
      <c r="M55" s="49"/>
      <c r="N55" s="50"/>
      <c r="O55" s="78"/>
      <c r="Q55" s="80"/>
      <c r="R55" s="49"/>
      <c r="S55" s="53"/>
      <c r="T55" s="81"/>
      <c r="U55" s="82"/>
      <c r="V55" s="83"/>
      <c r="W55" s="84"/>
      <c r="X55" s="85"/>
      <c r="Y55" s="86"/>
      <c r="Z55" s="87"/>
      <c r="AA55" s="88"/>
      <c r="AB55" s="89"/>
      <c r="AC55" s="89"/>
      <c r="AD55" s="89"/>
    </row>
    <row r="56" spans="1:30" s="105" customFormat="1" ht="39" customHeight="1" thickBot="1" x14ac:dyDescent="0.45">
      <c r="A56" s="90" t="s">
        <v>28</v>
      </c>
      <c r="B56" s="91">
        <f>SUM(B5:B55)</f>
        <v>0</v>
      </c>
      <c r="C56" s="92">
        <f>SUM(C5:C55)</f>
        <v>0</v>
      </c>
      <c r="D56" s="93"/>
      <c r="E56" s="94"/>
      <c r="F56" s="95"/>
      <c r="G56" s="96"/>
      <c r="H56" s="97"/>
      <c r="I56" s="98"/>
      <c r="J56" s="99"/>
      <c r="K56" s="100"/>
      <c r="L56" s="101">
        <f>SUM(L5:L55)</f>
        <v>0</v>
      </c>
      <c r="M56" s="102"/>
      <c r="N56" s="103"/>
      <c r="O56" s="104"/>
      <c r="Q56" s="106"/>
      <c r="R56" s="102"/>
      <c r="S56" s="107"/>
      <c r="T56" s="108"/>
      <c r="U56" s="109"/>
      <c r="V56" s="110"/>
      <c r="W56" s="111"/>
      <c r="X56" s="112"/>
      <c r="Y56" s="113"/>
      <c r="Z56" s="114"/>
      <c r="AA56" s="115"/>
      <c r="AB56" s="116"/>
      <c r="AC56" s="116"/>
      <c r="AD56" s="116"/>
    </row>
    <row r="57" spans="1:30" ht="22.5" customHeight="1" thickTop="1" x14ac:dyDescent="0.4">
      <c r="B57" s="117"/>
      <c r="F57" s="118"/>
      <c r="G57" s="119"/>
      <c r="H57" s="120"/>
      <c r="J57" s="32"/>
      <c r="L57" s="121"/>
      <c r="M57" s="49"/>
      <c r="N57" s="50"/>
      <c r="O57" s="51"/>
      <c r="Q57" s="52"/>
      <c r="R57" s="49"/>
      <c r="S57" s="53"/>
      <c r="T57" s="54"/>
      <c r="U57" s="55"/>
      <c r="AB57" s="17"/>
    </row>
  </sheetData>
  <sheetProtection sheet="1" objects="1" scenarios="1"/>
  <mergeCells count="2">
    <mergeCell ref="A1:L1"/>
    <mergeCell ref="A2:L2"/>
  </mergeCells>
  <phoneticPr fontId="1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tabColor rgb="FFF6F2FC"/>
  </sheetPr>
  <dimension ref="A1:C125"/>
  <sheetViews>
    <sheetView zoomScaleNormal="100" workbookViewId="0">
      <pane ySplit="3" topLeftCell="A4" activePane="bottomLeft" state="frozen"/>
      <selection activeCell="A9" sqref="A9"/>
      <selection pane="bottomLeft" sqref="A1:C1"/>
    </sheetView>
  </sheetViews>
  <sheetFormatPr defaultRowHeight="14.25" x14ac:dyDescent="0.4"/>
  <cols>
    <col min="1" max="1" width="88.5" style="124" customWidth="1"/>
    <col min="2" max="2" width="13.875" style="135" customWidth="1"/>
    <col min="3" max="3" width="10.875" style="136" customWidth="1"/>
    <col min="4" max="16384" width="9" style="124"/>
  </cols>
  <sheetData>
    <row r="1" spans="1:3" ht="63" customHeight="1" x14ac:dyDescent="0.4">
      <c r="A1" s="1232" t="s">
        <v>105</v>
      </c>
      <c r="B1" s="1232"/>
      <c r="C1" s="1232"/>
    </row>
    <row r="2" spans="1:3" s="125" customFormat="1" ht="18" customHeight="1" x14ac:dyDescent="0.4">
      <c r="A2" s="1233" t="s">
        <v>10</v>
      </c>
      <c r="B2" s="1233"/>
      <c r="C2" s="1233"/>
    </row>
    <row r="3" spans="1:3" s="125" customFormat="1" ht="18" customHeight="1" x14ac:dyDescent="0.4">
      <c r="A3" s="289"/>
      <c r="B3" s="1234">
        <f ca="1">NOW()</f>
        <v>44276.014670717595</v>
      </c>
      <c r="C3" s="1234"/>
    </row>
    <row r="4" spans="1:3" s="127" customFormat="1" ht="33" customHeight="1" x14ac:dyDescent="0.15">
      <c r="A4" s="870" t="str">
        <f>'03月カード利用明細表'!A4</f>
        <v>〇〇カード１</v>
      </c>
      <c r="B4" s="869" t="str">
        <f>'03月カード利用明細表'!B4</f>
        <v>引落口座：〇〇銀行</v>
      </c>
      <c r="C4" s="867"/>
    </row>
    <row r="5" spans="1:3" s="127" customFormat="1" ht="18" customHeight="1" x14ac:dyDescent="0.15">
      <c r="A5" s="849" t="str">
        <f>'03月カード利用明細表'!A5</f>
        <v>前々月１６日～前月１５日までの使用分 　　今月10日支払</v>
      </c>
      <c r="B5" s="868"/>
      <c r="C5" s="868"/>
    </row>
    <row r="6" spans="1:3" s="131" customFormat="1" ht="21" customHeight="1" x14ac:dyDescent="0.4">
      <c r="A6" s="128" t="s">
        <v>30</v>
      </c>
      <c r="B6" s="129" t="s">
        <v>31</v>
      </c>
      <c r="C6" s="130" t="s">
        <v>32</v>
      </c>
    </row>
    <row r="7" spans="1:3" ht="21" customHeight="1" x14ac:dyDescent="0.4">
      <c r="A7" s="892"/>
      <c r="B7" s="893"/>
      <c r="C7" s="894"/>
    </row>
    <row r="8" spans="1:3" ht="21" customHeight="1" x14ac:dyDescent="0.4">
      <c r="A8" s="895"/>
      <c r="B8" s="896"/>
      <c r="C8" s="897"/>
    </row>
    <row r="9" spans="1:3" ht="21" customHeight="1" x14ac:dyDescent="0.4">
      <c r="A9" s="895"/>
      <c r="B9" s="896"/>
      <c r="C9" s="897"/>
    </row>
    <row r="10" spans="1:3" ht="21" customHeight="1" x14ac:dyDescent="0.4">
      <c r="A10" s="895"/>
      <c r="B10" s="896"/>
      <c r="C10" s="898"/>
    </row>
    <row r="11" spans="1:3" ht="21" customHeight="1" x14ac:dyDescent="0.4">
      <c r="A11" s="895"/>
      <c r="B11" s="896"/>
      <c r="C11" s="898"/>
    </row>
    <row r="12" spans="1:3" ht="21" customHeight="1" x14ac:dyDescent="0.4">
      <c r="A12" s="895"/>
      <c r="B12" s="896"/>
      <c r="C12" s="898"/>
    </row>
    <row r="13" spans="1:3" ht="21" customHeight="1" x14ac:dyDescent="0.4">
      <c r="A13" s="899"/>
      <c r="B13" s="900"/>
      <c r="C13" s="901"/>
    </row>
    <row r="14" spans="1:3" ht="21" customHeight="1" x14ac:dyDescent="0.4">
      <c r="A14" s="132" t="s">
        <v>106</v>
      </c>
      <c r="B14" s="133">
        <f>SUM(B7:B13)</f>
        <v>0</v>
      </c>
      <c r="C14" s="134"/>
    </row>
    <row r="15" spans="1:3" ht="16.5" customHeight="1" x14ac:dyDescent="0.4"/>
    <row r="16" spans="1:3" s="127" customFormat="1" ht="33" customHeight="1" x14ac:dyDescent="0.15">
      <c r="A16" s="870" t="str">
        <f>'03月カード利用明細表'!A16</f>
        <v>〇〇カード２</v>
      </c>
      <c r="B16" s="869" t="str">
        <f>'03月カード利用明細表'!B16</f>
        <v>引落口座：〇〇銀行</v>
      </c>
      <c r="C16" s="867"/>
    </row>
    <row r="17" spans="1:3" s="127" customFormat="1" ht="18" customHeight="1" x14ac:dyDescent="0.15">
      <c r="A17" s="849" t="str">
        <f>'03月カード利用明細表'!A17</f>
        <v>前々月１６日～前月１５日までの使用分 　　今月10日支払</v>
      </c>
      <c r="B17" s="868"/>
      <c r="C17" s="868"/>
    </row>
    <row r="18" spans="1:3" s="131" customFormat="1" ht="21" customHeight="1" x14ac:dyDescent="0.4">
      <c r="A18" s="128" t="s">
        <v>30</v>
      </c>
      <c r="B18" s="129" t="s">
        <v>31</v>
      </c>
      <c r="C18" s="130" t="s">
        <v>32</v>
      </c>
    </row>
    <row r="19" spans="1:3" ht="21" customHeight="1" x14ac:dyDescent="0.4">
      <c r="A19" s="892"/>
      <c r="B19" s="893"/>
      <c r="C19" s="894"/>
    </row>
    <row r="20" spans="1:3" ht="21" customHeight="1" x14ac:dyDescent="0.4">
      <c r="A20" s="895"/>
      <c r="B20" s="896"/>
      <c r="C20" s="897"/>
    </row>
    <row r="21" spans="1:3" ht="21" customHeight="1" x14ac:dyDescent="0.4">
      <c r="A21" s="895"/>
      <c r="B21" s="896"/>
      <c r="C21" s="897"/>
    </row>
    <row r="22" spans="1:3" ht="21" customHeight="1" x14ac:dyDescent="0.4">
      <c r="A22" s="895"/>
      <c r="B22" s="896"/>
      <c r="C22" s="898"/>
    </row>
    <row r="23" spans="1:3" ht="21" customHeight="1" x14ac:dyDescent="0.4">
      <c r="A23" s="895"/>
      <c r="B23" s="896"/>
      <c r="C23" s="898"/>
    </row>
    <row r="24" spans="1:3" ht="21" customHeight="1" x14ac:dyDescent="0.4">
      <c r="A24" s="895"/>
      <c r="B24" s="896"/>
      <c r="C24" s="898"/>
    </row>
    <row r="25" spans="1:3" ht="21" customHeight="1" x14ac:dyDescent="0.4">
      <c r="A25" s="899"/>
      <c r="B25" s="900"/>
      <c r="C25" s="901"/>
    </row>
    <row r="26" spans="1:3" ht="21" customHeight="1" x14ac:dyDescent="0.4">
      <c r="A26" s="132" t="s">
        <v>106</v>
      </c>
      <c r="B26" s="133">
        <f>SUM(B19:B25)</f>
        <v>0</v>
      </c>
      <c r="C26" s="134"/>
    </row>
    <row r="27" spans="1:3" ht="16.5" customHeight="1" x14ac:dyDescent="0.4"/>
    <row r="28" spans="1:3" s="127" customFormat="1" ht="33" customHeight="1" x14ac:dyDescent="0.15">
      <c r="A28" s="870" t="str">
        <f>'03月カード利用明細表'!A28</f>
        <v>〇〇カード３</v>
      </c>
      <c r="B28" s="869" t="str">
        <f>'03月カード利用明細表'!B28</f>
        <v>引落口座：〇〇銀行</v>
      </c>
      <c r="C28" s="867"/>
    </row>
    <row r="29" spans="1:3" s="127" customFormat="1" ht="18" customHeight="1" x14ac:dyDescent="0.15">
      <c r="A29" s="849" t="str">
        <f>'03月カード利用明細表'!A29</f>
        <v>前々月１６日～前月１５日までの使用分 　　今月10日支払</v>
      </c>
      <c r="B29" s="868"/>
      <c r="C29" s="868"/>
    </row>
    <row r="30" spans="1:3" s="131" customFormat="1" ht="21" customHeight="1" x14ac:dyDescent="0.4">
      <c r="A30" s="128" t="s">
        <v>30</v>
      </c>
      <c r="B30" s="129" t="s">
        <v>31</v>
      </c>
      <c r="C30" s="130" t="s">
        <v>32</v>
      </c>
    </row>
    <row r="31" spans="1:3" ht="21" customHeight="1" x14ac:dyDescent="0.4">
      <c r="A31" s="892"/>
      <c r="B31" s="893"/>
      <c r="C31" s="894"/>
    </row>
    <row r="32" spans="1:3" ht="21" customHeight="1" x14ac:dyDescent="0.4">
      <c r="A32" s="895"/>
      <c r="B32" s="896"/>
      <c r="C32" s="897"/>
    </row>
    <row r="33" spans="1:3" ht="21" customHeight="1" x14ac:dyDescent="0.4">
      <c r="A33" s="895"/>
      <c r="B33" s="896"/>
      <c r="C33" s="897"/>
    </row>
    <row r="34" spans="1:3" ht="21" customHeight="1" x14ac:dyDescent="0.4">
      <c r="A34" s="895"/>
      <c r="B34" s="896"/>
      <c r="C34" s="898"/>
    </row>
    <row r="35" spans="1:3" ht="21" customHeight="1" x14ac:dyDescent="0.4">
      <c r="A35" s="895"/>
      <c r="B35" s="896"/>
      <c r="C35" s="898"/>
    </row>
    <row r="36" spans="1:3" ht="21" customHeight="1" x14ac:dyDescent="0.4">
      <c r="A36" s="895"/>
      <c r="B36" s="896"/>
      <c r="C36" s="898"/>
    </row>
    <row r="37" spans="1:3" ht="21" customHeight="1" x14ac:dyDescent="0.4">
      <c r="A37" s="899"/>
      <c r="B37" s="900"/>
      <c r="C37" s="901"/>
    </row>
    <row r="38" spans="1:3" ht="21" customHeight="1" x14ac:dyDescent="0.4">
      <c r="A38" s="132" t="s">
        <v>106</v>
      </c>
      <c r="B38" s="133">
        <f>SUM(B31:B37)</f>
        <v>0</v>
      </c>
      <c r="C38" s="134"/>
    </row>
    <row r="39" spans="1:3" ht="16.5" customHeight="1" x14ac:dyDescent="0.4"/>
    <row r="40" spans="1:3" s="127" customFormat="1" ht="33" customHeight="1" x14ac:dyDescent="0.15">
      <c r="A40" s="870" t="str">
        <f>'03月カード利用明細表'!A40</f>
        <v>〇〇カード４</v>
      </c>
      <c r="B40" s="869" t="str">
        <f>'03月カード利用明細表'!B40</f>
        <v>引落口座：〇〇銀行</v>
      </c>
      <c r="C40" s="867"/>
    </row>
    <row r="41" spans="1:3" s="127" customFormat="1" ht="18" customHeight="1" x14ac:dyDescent="0.15">
      <c r="A41" s="849" t="str">
        <f>'03月カード利用明細表'!A41</f>
        <v>前々月１６日～前月１５日までの使用分 　　今月10日支払</v>
      </c>
      <c r="B41" s="868"/>
      <c r="C41" s="868"/>
    </row>
    <row r="42" spans="1:3" s="131" customFormat="1" ht="21" customHeight="1" x14ac:dyDescent="0.4">
      <c r="A42" s="128" t="s">
        <v>30</v>
      </c>
      <c r="B42" s="129" t="s">
        <v>31</v>
      </c>
      <c r="C42" s="130" t="s">
        <v>32</v>
      </c>
    </row>
    <row r="43" spans="1:3" ht="21" customHeight="1" x14ac:dyDescent="0.4">
      <c r="A43" s="892"/>
      <c r="B43" s="893"/>
      <c r="C43" s="894"/>
    </row>
    <row r="44" spans="1:3" ht="21" customHeight="1" x14ac:dyDescent="0.4">
      <c r="A44" s="895"/>
      <c r="B44" s="896"/>
      <c r="C44" s="897"/>
    </row>
    <row r="45" spans="1:3" ht="21" customHeight="1" x14ac:dyDescent="0.4">
      <c r="A45" s="895"/>
      <c r="B45" s="896"/>
      <c r="C45" s="897"/>
    </row>
    <row r="46" spans="1:3" ht="21" customHeight="1" x14ac:dyDescent="0.4">
      <c r="A46" s="895"/>
      <c r="B46" s="896"/>
      <c r="C46" s="898"/>
    </row>
    <row r="47" spans="1:3" ht="21" customHeight="1" x14ac:dyDescent="0.4">
      <c r="A47" s="895"/>
      <c r="B47" s="896"/>
      <c r="C47" s="898"/>
    </row>
    <row r="48" spans="1:3" ht="21" customHeight="1" x14ac:dyDescent="0.4">
      <c r="A48" s="895"/>
      <c r="B48" s="896"/>
      <c r="C48" s="898"/>
    </row>
    <row r="49" spans="1:3" ht="21" customHeight="1" x14ac:dyDescent="0.4">
      <c r="A49" s="899"/>
      <c r="B49" s="900"/>
      <c r="C49" s="901"/>
    </row>
    <row r="50" spans="1:3" ht="21" customHeight="1" x14ac:dyDescent="0.4">
      <c r="A50" s="132" t="s">
        <v>106</v>
      </c>
      <c r="B50" s="133">
        <f>SUM(B43:B49)</f>
        <v>0</v>
      </c>
      <c r="C50" s="134"/>
    </row>
    <row r="51" spans="1:3" ht="16.5" customHeight="1" x14ac:dyDescent="0.4"/>
    <row r="52" spans="1:3" s="127" customFormat="1" ht="33" customHeight="1" x14ac:dyDescent="0.15">
      <c r="A52" s="870" t="str">
        <f>'03月カード利用明細表'!A52</f>
        <v>〇〇カード５</v>
      </c>
      <c r="B52" s="869" t="str">
        <f>'03月カード利用明細表'!B52</f>
        <v>引落口座：〇〇銀行</v>
      </c>
      <c r="C52" s="867"/>
    </row>
    <row r="53" spans="1:3" s="127" customFormat="1" ht="18" customHeight="1" x14ac:dyDescent="0.15">
      <c r="A53" s="849" t="str">
        <f>'03月カード利用明細表'!A53</f>
        <v>前々月１６日～前月１５日までの使用分 　　今月10日支払</v>
      </c>
      <c r="B53" s="868"/>
      <c r="C53" s="868"/>
    </row>
    <row r="54" spans="1:3" s="131" customFormat="1" ht="21" customHeight="1" x14ac:dyDescent="0.4">
      <c r="A54" s="128" t="s">
        <v>30</v>
      </c>
      <c r="B54" s="129" t="s">
        <v>31</v>
      </c>
      <c r="C54" s="130" t="s">
        <v>32</v>
      </c>
    </row>
    <row r="55" spans="1:3" ht="21" customHeight="1" x14ac:dyDescent="0.4">
      <c r="A55" s="892"/>
      <c r="B55" s="893"/>
      <c r="C55" s="894"/>
    </row>
    <row r="56" spans="1:3" ht="21" customHeight="1" x14ac:dyDescent="0.4">
      <c r="A56" s="895"/>
      <c r="B56" s="896"/>
      <c r="C56" s="897"/>
    </row>
    <row r="57" spans="1:3" ht="21" customHeight="1" x14ac:dyDescent="0.4">
      <c r="A57" s="895"/>
      <c r="B57" s="896"/>
      <c r="C57" s="897"/>
    </row>
    <row r="58" spans="1:3" ht="21" customHeight="1" x14ac:dyDescent="0.4">
      <c r="A58" s="895"/>
      <c r="B58" s="896"/>
      <c r="C58" s="898"/>
    </row>
    <row r="59" spans="1:3" ht="21" customHeight="1" x14ac:dyDescent="0.4">
      <c r="A59" s="895"/>
      <c r="B59" s="896"/>
      <c r="C59" s="898"/>
    </row>
    <row r="60" spans="1:3" ht="21" customHeight="1" x14ac:dyDescent="0.4">
      <c r="A60" s="895"/>
      <c r="B60" s="896"/>
      <c r="C60" s="898"/>
    </row>
    <row r="61" spans="1:3" ht="21" customHeight="1" x14ac:dyDescent="0.4">
      <c r="A61" s="899"/>
      <c r="B61" s="900"/>
      <c r="C61" s="901"/>
    </row>
    <row r="62" spans="1:3" ht="21" customHeight="1" x14ac:dyDescent="0.4">
      <c r="A62" s="132" t="s">
        <v>106</v>
      </c>
      <c r="B62" s="133">
        <f>SUM(B55:B61)</f>
        <v>0</v>
      </c>
      <c r="C62" s="134"/>
    </row>
    <row r="63" spans="1:3" ht="16.5" customHeight="1" x14ac:dyDescent="0.4"/>
    <row r="64" spans="1:3" s="127" customFormat="1" ht="33" customHeight="1" x14ac:dyDescent="0.15">
      <c r="A64" s="870" t="str">
        <f>'03月カード利用明細表'!A64</f>
        <v>〇〇カード６</v>
      </c>
      <c r="B64" s="869" t="str">
        <f>'03月カード利用明細表'!B64</f>
        <v>引落口座：〇〇銀行</v>
      </c>
      <c r="C64" s="867"/>
    </row>
    <row r="65" spans="1:3" s="127" customFormat="1" ht="18" customHeight="1" x14ac:dyDescent="0.15">
      <c r="A65" s="849" t="str">
        <f>'03月カード利用明細表'!A65</f>
        <v>前々月１６日～前月１５日までの使用分 　　今月10日支払</v>
      </c>
      <c r="B65" s="868"/>
      <c r="C65" s="868"/>
    </row>
    <row r="66" spans="1:3" s="131" customFormat="1" ht="21" customHeight="1" x14ac:dyDescent="0.4">
      <c r="A66" s="128" t="s">
        <v>30</v>
      </c>
      <c r="B66" s="129" t="s">
        <v>31</v>
      </c>
      <c r="C66" s="130" t="s">
        <v>32</v>
      </c>
    </row>
    <row r="67" spans="1:3" ht="21" customHeight="1" x14ac:dyDescent="0.4">
      <c r="A67" s="892"/>
      <c r="B67" s="893"/>
      <c r="C67" s="894"/>
    </row>
    <row r="68" spans="1:3" ht="21" customHeight="1" x14ac:dyDescent="0.4">
      <c r="A68" s="895"/>
      <c r="B68" s="896"/>
      <c r="C68" s="897"/>
    </row>
    <row r="69" spans="1:3" ht="21" customHeight="1" x14ac:dyDescent="0.4">
      <c r="A69" s="895"/>
      <c r="B69" s="896"/>
      <c r="C69" s="897"/>
    </row>
    <row r="70" spans="1:3" ht="21" customHeight="1" x14ac:dyDescent="0.4">
      <c r="A70" s="895"/>
      <c r="B70" s="896"/>
      <c r="C70" s="898"/>
    </row>
    <row r="71" spans="1:3" ht="21" customHeight="1" x14ac:dyDescent="0.4">
      <c r="A71" s="895"/>
      <c r="B71" s="896"/>
      <c r="C71" s="898"/>
    </row>
    <row r="72" spans="1:3" ht="21" customHeight="1" x14ac:dyDescent="0.4">
      <c r="A72" s="895"/>
      <c r="B72" s="896"/>
      <c r="C72" s="898"/>
    </row>
    <row r="73" spans="1:3" ht="21" customHeight="1" x14ac:dyDescent="0.4">
      <c r="A73" s="899"/>
      <c r="B73" s="900"/>
      <c r="C73" s="901"/>
    </row>
    <row r="74" spans="1:3" ht="21" customHeight="1" x14ac:dyDescent="0.4">
      <c r="A74" s="132" t="s">
        <v>106</v>
      </c>
      <c r="B74" s="133">
        <f>SUM(B67:B73)</f>
        <v>0</v>
      </c>
      <c r="C74" s="134"/>
    </row>
    <row r="75" spans="1:3" ht="16.5" customHeight="1" x14ac:dyDescent="0.4"/>
    <row r="76" spans="1:3" s="127" customFormat="1" ht="33" customHeight="1" x14ac:dyDescent="0.15">
      <c r="A76" s="870" t="str">
        <f>'03月カード利用明細表'!A76</f>
        <v>〇〇カード７</v>
      </c>
      <c r="B76" s="869" t="str">
        <f>'03月カード利用明細表'!B76</f>
        <v>引落口座：〇〇銀行</v>
      </c>
      <c r="C76" s="867"/>
    </row>
    <row r="77" spans="1:3" s="127" customFormat="1" ht="18" customHeight="1" x14ac:dyDescent="0.15">
      <c r="A77" s="849" t="str">
        <f>'03月カード利用明細表'!A77</f>
        <v>前々月１６日～前月１５日までの使用分 　　今月10日支払</v>
      </c>
      <c r="B77" s="868"/>
      <c r="C77" s="868"/>
    </row>
    <row r="78" spans="1:3" s="131" customFormat="1" ht="21" customHeight="1" x14ac:dyDescent="0.4">
      <c r="A78" s="128" t="s">
        <v>30</v>
      </c>
      <c r="B78" s="129" t="s">
        <v>31</v>
      </c>
      <c r="C78" s="130" t="s">
        <v>32</v>
      </c>
    </row>
    <row r="79" spans="1:3" ht="21" customHeight="1" x14ac:dyDescent="0.4">
      <c r="A79" s="892"/>
      <c r="B79" s="893"/>
      <c r="C79" s="894"/>
    </row>
    <row r="80" spans="1:3" ht="21" customHeight="1" x14ac:dyDescent="0.4">
      <c r="A80" s="895"/>
      <c r="B80" s="896"/>
      <c r="C80" s="897"/>
    </row>
    <row r="81" spans="1:3" ht="21" customHeight="1" x14ac:dyDescent="0.4">
      <c r="A81" s="895"/>
      <c r="B81" s="896"/>
      <c r="C81" s="897"/>
    </row>
    <row r="82" spans="1:3" ht="21" customHeight="1" x14ac:dyDescent="0.4">
      <c r="A82" s="895"/>
      <c r="B82" s="896"/>
      <c r="C82" s="898"/>
    </row>
    <row r="83" spans="1:3" ht="21" customHeight="1" x14ac:dyDescent="0.4">
      <c r="A83" s="895"/>
      <c r="B83" s="896"/>
      <c r="C83" s="898"/>
    </row>
    <row r="84" spans="1:3" ht="21" customHeight="1" x14ac:dyDescent="0.4">
      <c r="A84" s="895"/>
      <c r="B84" s="896"/>
      <c r="C84" s="898"/>
    </row>
    <row r="85" spans="1:3" ht="21" customHeight="1" x14ac:dyDescent="0.4">
      <c r="A85" s="899"/>
      <c r="B85" s="900"/>
      <c r="C85" s="901"/>
    </row>
    <row r="86" spans="1:3" ht="21" customHeight="1" x14ac:dyDescent="0.4">
      <c r="A86" s="132" t="s">
        <v>106</v>
      </c>
      <c r="B86" s="133">
        <f>SUM(B79:B85)</f>
        <v>0</v>
      </c>
      <c r="C86" s="134"/>
    </row>
    <row r="87" spans="1:3" ht="16.5" customHeight="1" x14ac:dyDescent="0.4"/>
    <row r="88" spans="1:3" s="127" customFormat="1" ht="33" customHeight="1" x14ac:dyDescent="0.15">
      <c r="A88" s="870" t="str">
        <f>'03月カード利用明細表'!A88</f>
        <v>〇〇カード８</v>
      </c>
      <c r="B88" s="869" t="str">
        <f>'03月カード利用明細表'!B88</f>
        <v>引落口座：〇〇銀行</v>
      </c>
      <c r="C88" s="867"/>
    </row>
    <row r="89" spans="1:3" s="127" customFormat="1" ht="18" customHeight="1" x14ac:dyDescent="0.15">
      <c r="A89" s="849" t="str">
        <f>'03月カード利用明細表'!A89</f>
        <v>前々月１６日～前月１５日までの使用分 　　今月10日支払</v>
      </c>
      <c r="B89" s="868"/>
      <c r="C89" s="868"/>
    </row>
    <row r="90" spans="1:3" s="131" customFormat="1" ht="21" customHeight="1" x14ac:dyDescent="0.4">
      <c r="A90" s="128" t="s">
        <v>30</v>
      </c>
      <c r="B90" s="129" t="s">
        <v>31</v>
      </c>
      <c r="C90" s="130" t="s">
        <v>32</v>
      </c>
    </row>
    <row r="91" spans="1:3" ht="21" customHeight="1" x14ac:dyDescent="0.4">
      <c r="A91" s="892"/>
      <c r="B91" s="893"/>
      <c r="C91" s="894"/>
    </row>
    <row r="92" spans="1:3" ht="21" customHeight="1" x14ac:dyDescent="0.4">
      <c r="A92" s="895"/>
      <c r="B92" s="896"/>
      <c r="C92" s="897"/>
    </row>
    <row r="93" spans="1:3" ht="21" customHeight="1" x14ac:dyDescent="0.4">
      <c r="A93" s="895"/>
      <c r="B93" s="896"/>
      <c r="C93" s="897"/>
    </row>
    <row r="94" spans="1:3" ht="21" customHeight="1" x14ac:dyDescent="0.4">
      <c r="A94" s="895"/>
      <c r="B94" s="896"/>
      <c r="C94" s="898"/>
    </row>
    <row r="95" spans="1:3" ht="21" customHeight="1" x14ac:dyDescent="0.4">
      <c r="A95" s="895"/>
      <c r="B95" s="896"/>
      <c r="C95" s="898"/>
    </row>
    <row r="96" spans="1:3" ht="21" customHeight="1" x14ac:dyDescent="0.4">
      <c r="A96" s="895"/>
      <c r="B96" s="896"/>
      <c r="C96" s="898"/>
    </row>
    <row r="97" spans="1:3" ht="21" customHeight="1" x14ac:dyDescent="0.4">
      <c r="A97" s="899"/>
      <c r="B97" s="900"/>
      <c r="C97" s="901"/>
    </row>
    <row r="98" spans="1:3" ht="21" customHeight="1" x14ac:dyDescent="0.4">
      <c r="A98" s="132" t="s">
        <v>106</v>
      </c>
      <c r="B98" s="133">
        <f>SUM(B91:B97)</f>
        <v>0</v>
      </c>
      <c r="C98" s="134"/>
    </row>
    <row r="99" spans="1:3" ht="16.5" customHeight="1" x14ac:dyDescent="0.4"/>
    <row r="100" spans="1:3" s="127" customFormat="1" ht="33" customHeight="1" x14ac:dyDescent="0.15">
      <c r="A100" s="870" t="str">
        <f>'03月カード利用明細表'!A100</f>
        <v>〇〇カード９</v>
      </c>
      <c r="B100" s="869" t="str">
        <f>'03月カード利用明細表'!B100</f>
        <v>引落口座：〇〇銀行</v>
      </c>
      <c r="C100" s="867"/>
    </row>
    <row r="101" spans="1:3" s="127" customFormat="1" ht="18" customHeight="1" x14ac:dyDescent="0.15">
      <c r="A101" s="849" t="str">
        <f>'03月カード利用明細表'!A101</f>
        <v>前々月１６日～前月１５日までの使用分 　　今月10日支払</v>
      </c>
      <c r="B101" s="868"/>
      <c r="C101" s="868"/>
    </row>
    <row r="102" spans="1:3" s="131" customFormat="1" ht="21" customHeight="1" x14ac:dyDescent="0.4">
      <c r="A102" s="128" t="s">
        <v>30</v>
      </c>
      <c r="B102" s="129" t="s">
        <v>31</v>
      </c>
      <c r="C102" s="130" t="s">
        <v>32</v>
      </c>
    </row>
    <row r="103" spans="1:3" ht="21" customHeight="1" x14ac:dyDescent="0.4">
      <c r="A103" s="892"/>
      <c r="B103" s="893"/>
      <c r="C103" s="894"/>
    </row>
    <row r="104" spans="1:3" ht="21" customHeight="1" x14ac:dyDescent="0.4">
      <c r="A104" s="895"/>
      <c r="B104" s="896"/>
      <c r="C104" s="897"/>
    </row>
    <row r="105" spans="1:3" ht="21" customHeight="1" x14ac:dyDescent="0.4">
      <c r="A105" s="895"/>
      <c r="B105" s="896"/>
      <c r="C105" s="897"/>
    </row>
    <row r="106" spans="1:3" ht="21" customHeight="1" x14ac:dyDescent="0.4">
      <c r="A106" s="895"/>
      <c r="B106" s="896"/>
      <c r="C106" s="898"/>
    </row>
    <row r="107" spans="1:3" ht="21" customHeight="1" x14ac:dyDescent="0.4">
      <c r="A107" s="895"/>
      <c r="B107" s="896"/>
      <c r="C107" s="898"/>
    </row>
    <row r="108" spans="1:3" ht="21" customHeight="1" x14ac:dyDescent="0.4">
      <c r="A108" s="895"/>
      <c r="B108" s="896"/>
      <c r="C108" s="898"/>
    </row>
    <row r="109" spans="1:3" ht="21" customHeight="1" x14ac:dyDescent="0.4">
      <c r="A109" s="899"/>
      <c r="B109" s="900"/>
      <c r="C109" s="901"/>
    </row>
    <row r="110" spans="1:3" ht="21" customHeight="1" x14ac:dyDescent="0.4">
      <c r="A110" s="132" t="s">
        <v>106</v>
      </c>
      <c r="B110" s="133">
        <f>SUM(B103:B109)</f>
        <v>0</v>
      </c>
      <c r="C110" s="134"/>
    </row>
    <row r="111" spans="1:3" ht="16.5" customHeight="1" x14ac:dyDescent="0.4"/>
    <row r="112" spans="1:3" s="127" customFormat="1" ht="33" customHeight="1" x14ac:dyDescent="0.15">
      <c r="A112" s="870" t="str">
        <f>'03月カード利用明細表'!A112</f>
        <v>〇〇カード１０</v>
      </c>
      <c r="B112" s="869" t="str">
        <f>'03月カード利用明細表'!B112</f>
        <v>引落口座：〇〇銀行</v>
      </c>
      <c r="C112" s="867"/>
    </row>
    <row r="113" spans="1:3" s="127" customFormat="1" ht="18" customHeight="1" x14ac:dyDescent="0.15">
      <c r="A113" s="849" t="str">
        <f>'03月カード利用明細表'!A113</f>
        <v>前々月１６日～前月１５日までの使用分 　　今月10日支払</v>
      </c>
      <c r="B113" s="868"/>
      <c r="C113" s="868"/>
    </row>
    <row r="114" spans="1:3" s="131" customFormat="1" ht="21" customHeight="1" x14ac:dyDescent="0.4">
      <c r="A114" s="128" t="s">
        <v>30</v>
      </c>
      <c r="B114" s="129" t="s">
        <v>31</v>
      </c>
      <c r="C114" s="130" t="s">
        <v>32</v>
      </c>
    </row>
    <row r="115" spans="1:3" ht="21" customHeight="1" x14ac:dyDescent="0.4">
      <c r="A115" s="892"/>
      <c r="B115" s="893"/>
      <c r="C115" s="894"/>
    </row>
    <row r="116" spans="1:3" ht="21" customHeight="1" x14ac:dyDescent="0.4">
      <c r="A116" s="895"/>
      <c r="B116" s="896"/>
      <c r="C116" s="897"/>
    </row>
    <row r="117" spans="1:3" ht="21" customHeight="1" x14ac:dyDescent="0.4">
      <c r="A117" s="895"/>
      <c r="B117" s="896"/>
      <c r="C117" s="897"/>
    </row>
    <row r="118" spans="1:3" ht="21" customHeight="1" x14ac:dyDescent="0.4">
      <c r="A118" s="895"/>
      <c r="B118" s="896"/>
      <c r="C118" s="898"/>
    </row>
    <row r="119" spans="1:3" ht="21" customHeight="1" x14ac:dyDescent="0.4">
      <c r="A119" s="895"/>
      <c r="B119" s="896"/>
      <c r="C119" s="898"/>
    </row>
    <row r="120" spans="1:3" ht="21" customHeight="1" x14ac:dyDescent="0.4">
      <c r="A120" s="895"/>
      <c r="B120" s="896"/>
      <c r="C120" s="898"/>
    </row>
    <row r="121" spans="1:3" ht="21" customHeight="1" x14ac:dyDescent="0.4">
      <c r="A121" s="899"/>
      <c r="B121" s="900"/>
      <c r="C121" s="901"/>
    </row>
    <row r="122" spans="1:3" ht="21" customHeight="1" x14ac:dyDescent="0.4">
      <c r="A122" s="132" t="s">
        <v>106</v>
      </c>
      <c r="B122" s="133">
        <f>SUM(B115:B121)</f>
        <v>0</v>
      </c>
      <c r="C122" s="134"/>
    </row>
    <row r="123" spans="1:3" ht="16.5" customHeight="1" x14ac:dyDescent="0.4"/>
    <row r="124" spans="1:3" ht="16.5" customHeight="1" x14ac:dyDescent="0.4"/>
    <row r="125" spans="1:3" ht="27" customHeight="1" x14ac:dyDescent="0.4">
      <c r="A125" s="137" t="s">
        <v>107</v>
      </c>
      <c r="B125" s="138">
        <f>B14+B26+B38+B50+B62+B74+B86+B98+B110+B122</f>
        <v>0</v>
      </c>
    </row>
  </sheetData>
  <sheetProtection sheet="1" objects="1" scenarios="1"/>
  <mergeCells count="3">
    <mergeCell ref="A1:C1"/>
    <mergeCell ref="A2:C2"/>
    <mergeCell ref="B3:C3"/>
  </mergeCells>
  <phoneticPr fontId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tabColor rgb="FFF6F2FC"/>
  </sheetPr>
  <dimension ref="A1:Y38"/>
  <sheetViews>
    <sheetView workbookViewId="0">
      <pane xSplit="2" ySplit="4" topLeftCell="C5" activePane="bottomRight" state="frozen"/>
      <selection activeCell="C18" sqref="C18"/>
      <selection pane="topRight" activeCell="C18" sqref="C18"/>
      <selection pane="bottomLeft" activeCell="C18" sqref="C18"/>
      <selection pane="bottomRight" sqref="A1:G1"/>
    </sheetView>
  </sheetViews>
  <sheetFormatPr defaultRowHeight="18.75" x14ac:dyDescent="0.4"/>
  <cols>
    <col min="1" max="1" width="6.625" style="163" customWidth="1"/>
    <col min="2" max="2" width="6" style="163" bestFit="1" customWidth="1"/>
    <col min="3" max="3" width="58.125" style="11" customWidth="1"/>
    <col min="4" max="4" width="12.125" style="17" customWidth="1"/>
    <col min="5" max="5" width="58.125" style="10" customWidth="1"/>
    <col min="6" max="6" width="12.125" style="11" bestFit="1" customWidth="1"/>
    <col min="7" max="7" width="16.125" style="11" customWidth="1"/>
    <col min="8" max="8" width="13.75" style="14" customWidth="1"/>
    <col min="9" max="9" width="14.25" style="15" bestFit="1" customWidth="1"/>
    <col min="10" max="10" width="10.875" style="16" bestFit="1" customWidth="1"/>
    <col min="11" max="11" width="9" style="11"/>
    <col min="12" max="12" width="10.25" style="17" bestFit="1" customWidth="1"/>
    <col min="13" max="13" width="14.5" style="18" customWidth="1"/>
    <col min="14" max="14" width="10.625" style="19" bestFit="1" customWidth="1"/>
    <col min="15" max="15" width="9.125" style="20" bestFit="1" customWidth="1"/>
    <col min="16" max="16" width="9" style="21"/>
    <col min="17" max="17" width="16.5" style="18" customWidth="1"/>
    <col min="18" max="18" width="11.375" style="20" bestFit="1" customWidth="1"/>
    <col min="19" max="19" width="12.125" style="22" customWidth="1"/>
    <col min="20" max="20" width="12.625" style="23" customWidth="1"/>
    <col min="21" max="21" width="10.5" style="24" bestFit="1" customWidth="1"/>
    <col min="22" max="22" width="9.125" style="25" bestFit="1" customWidth="1"/>
    <col min="23" max="23" width="5.125" style="123" customWidth="1"/>
    <col min="24" max="24" width="10" style="17" customWidth="1"/>
    <col min="25" max="25" width="12.25" style="17" customWidth="1"/>
    <col min="26" max="26" width="12.25" style="11" customWidth="1"/>
    <col min="27" max="16384" width="9" style="11"/>
  </cols>
  <sheetData>
    <row r="1" spans="1:23" ht="63" customHeight="1" x14ac:dyDescent="0.4">
      <c r="A1" s="1235" t="s">
        <v>203</v>
      </c>
      <c r="B1" s="1235"/>
      <c r="C1" s="1235"/>
      <c r="D1" s="1235"/>
      <c r="E1" s="1235"/>
      <c r="F1" s="1235"/>
      <c r="G1" s="1235"/>
      <c r="W1" s="31"/>
    </row>
    <row r="2" spans="1:23" ht="19.5" thickBot="1" x14ac:dyDescent="0.45">
      <c r="A2" s="9" t="s">
        <v>104</v>
      </c>
      <c r="B2" s="10"/>
      <c r="D2" s="11"/>
      <c r="E2" s="12" t="s">
        <v>6</v>
      </c>
      <c r="F2" s="13" t="s">
        <v>7</v>
      </c>
      <c r="G2" s="139">
        <f ca="1">NOW()</f>
        <v>44276.014670717595</v>
      </c>
      <c r="W2" s="17"/>
    </row>
    <row r="3" spans="1:23" ht="26.25" customHeight="1" thickBot="1" x14ac:dyDescent="0.45">
      <c r="A3" s="1236" t="s">
        <v>35</v>
      </c>
      <c r="B3" s="1238" t="s">
        <v>36</v>
      </c>
      <c r="C3" s="140" t="s">
        <v>189</v>
      </c>
      <c r="D3" s="141" t="s">
        <v>190</v>
      </c>
      <c r="E3" s="1240" t="s">
        <v>191</v>
      </c>
      <c r="F3" s="1242" t="s">
        <v>173</v>
      </c>
      <c r="G3" s="1244" t="s">
        <v>38</v>
      </c>
      <c r="H3" s="49"/>
      <c r="I3" s="50"/>
      <c r="J3" s="51"/>
      <c r="L3" s="52"/>
      <c r="M3" s="49"/>
      <c r="N3" s="53"/>
      <c r="O3" s="54"/>
      <c r="P3" s="55"/>
      <c r="W3" s="17"/>
    </row>
    <row r="4" spans="1:23" ht="19.5" thickBot="1" x14ac:dyDescent="0.45">
      <c r="A4" s="1237"/>
      <c r="B4" s="1239"/>
      <c r="C4" s="142" t="s">
        <v>39</v>
      </c>
      <c r="D4" s="184">
        <f>'05月現金入出金表'!G37</f>
        <v>0</v>
      </c>
      <c r="E4" s="1241"/>
      <c r="F4" s="1243"/>
      <c r="G4" s="1245"/>
      <c r="H4" s="49"/>
      <c r="I4" s="50"/>
      <c r="J4" s="51"/>
      <c r="L4" s="52"/>
      <c r="M4" s="49"/>
      <c r="N4" s="53"/>
      <c r="O4" s="54"/>
      <c r="P4" s="55"/>
      <c r="W4" s="17"/>
    </row>
    <row r="5" spans="1:23" x14ac:dyDescent="0.4">
      <c r="A5" s="143">
        <v>44348</v>
      </c>
      <c r="B5" s="144" t="s">
        <v>61</v>
      </c>
      <c r="C5" s="439"/>
      <c r="D5" s="440"/>
      <c r="E5" s="1064"/>
      <c r="F5" s="1065"/>
      <c r="G5" s="1062">
        <f>D5-F5</f>
        <v>0</v>
      </c>
      <c r="H5" s="49"/>
      <c r="I5" s="59"/>
      <c r="J5" s="51"/>
      <c r="L5" s="52"/>
      <c r="M5" s="49"/>
      <c r="N5" s="53"/>
      <c r="O5" s="54"/>
      <c r="P5" s="55"/>
      <c r="W5" s="17"/>
    </row>
    <row r="6" spans="1:23" x14ac:dyDescent="0.4">
      <c r="A6" s="143">
        <v>44349</v>
      </c>
      <c r="B6" s="144" t="s">
        <v>62</v>
      </c>
      <c r="C6" s="441"/>
      <c r="D6" s="442"/>
      <c r="E6" s="1066"/>
      <c r="F6" s="1067"/>
      <c r="G6" s="1062">
        <f>D6-F6</f>
        <v>0</v>
      </c>
      <c r="H6" s="49"/>
      <c r="I6" s="50"/>
      <c r="J6" s="51"/>
      <c r="L6" s="52"/>
      <c r="M6" s="49"/>
      <c r="N6" s="53"/>
      <c r="O6" s="54"/>
      <c r="P6" s="55"/>
      <c r="W6" s="17"/>
    </row>
    <row r="7" spans="1:23" x14ac:dyDescent="0.4">
      <c r="A7" s="143">
        <v>44350</v>
      </c>
      <c r="B7" s="144" t="s">
        <v>43</v>
      </c>
      <c r="C7" s="443"/>
      <c r="D7" s="442"/>
      <c r="E7" s="1066"/>
      <c r="F7" s="1067"/>
      <c r="G7" s="1062">
        <f t="shared" ref="G7:G34" si="0">D7-F7</f>
        <v>0</v>
      </c>
      <c r="H7" s="49"/>
      <c r="I7" s="50"/>
      <c r="J7" s="51"/>
      <c r="L7" s="52"/>
      <c r="M7" s="49"/>
      <c r="N7" s="53"/>
      <c r="O7" s="54"/>
      <c r="P7" s="55"/>
      <c r="W7" s="17"/>
    </row>
    <row r="8" spans="1:23" x14ac:dyDescent="0.4">
      <c r="A8" s="143">
        <v>44351</v>
      </c>
      <c r="B8" s="144" t="s">
        <v>44</v>
      </c>
      <c r="C8" s="441"/>
      <c r="D8" s="442"/>
      <c r="E8" s="1066"/>
      <c r="F8" s="1067"/>
      <c r="G8" s="1062">
        <f t="shared" si="0"/>
        <v>0</v>
      </c>
      <c r="H8" s="49"/>
      <c r="I8" s="50"/>
      <c r="J8" s="51"/>
      <c r="L8" s="52"/>
      <c r="M8" s="49"/>
      <c r="N8" s="53"/>
      <c r="O8" s="54"/>
      <c r="P8" s="55"/>
      <c r="W8" s="17"/>
    </row>
    <row r="9" spans="1:23" x14ac:dyDescent="0.4">
      <c r="A9" s="185">
        <v>44352</v>
      </c>
      <c r="B9" s="148" t="s">
        <v>45</v>
      </c>
      <c r="C9" s="441"/>
      <c r="D9" s="442"/>
      <c r="E9" s="1066"/>
      <c r="F9" s="1067"/>
      <c r="G9" s="1062">
        <f t="shared" si="0"/>
        <v>0</v>
      </c>
      <c r="H9" s="49"/>
      <c r="I9" s="50"/>
      <c r="J9" s="51"/>
      <c r="L9" s="52"/>
      <c r="M9" s="49"/>
      <c r="N9" s="53"/>
      <c r="O9" s="54"/>
      <c r="P9" s="55"/>
      <c r="W9" s="17"/>
    </row>
    <row r="10" spans="1:23" x14ac:dyDescent="0.4">
      <c r="A10" s="186">
        <v>44353</v>
      </c>
      <c r="B10" s="150" t="s">
        <v>46</v>
      </c>
      <c r="C10" s="441"/>
      <c r="D10" s="442"/>
      <c r="E10" s="1066"/>
      <c r="F10" s="1067"/>
      <c r="G10" s="1062">
        <f t="shared" si="0"/>
        <v>0</v>
      </c>
      <c r="H10" s="49"/>
      <c r="I10" s="50"/>
      <c r="J10" s="51"/>
      <c r="L10" s="52"/>
      <c r="M10" s="49"/>
      <c r="N10" s="53"/>
      <c r="O10" s="54"/>
      <c r="P10" s="55"/>
      <c r="W10" s="17"/>
    </row>
    <row r="11" spans="1:23" x14ac:dyDescent="0.4">
      <c r="A11" s="143">
        <v>44354</v>
      </c>
      <c r="B11" s="144" t="s">
        <v>47</v>
      </c>
      <c r="C11" s="443"/>
      <c r="D11" s="442"/>
      <c r="E11" s="1066"/>
      <c r="F11" s="1067"/>
      <c r="G11" s="1062">
        <f t="shared" si="0"/>
        <v>0</v>
      </c>
      <c r="H11" s="49"/>
      <c r="I11" s="50"/>
      <c r="J11" s="51"/>
      <c r="L11" s="52"/>
      <c r="M11" s="49"/>
      <c r="N11" s="53"/>
      <c r="O11" s="54"/>
      <c r="P11" s="55"/>
      <c r="W11" s="17"/>
    </row>
    <row r="12" spans="1:23" x14ac:dyDescent="0.4">
      <c r="A12" s="143">
        <v>44355</v>
      </c>
      <c r="B12" s="144" t="s">
        <v>41</v>
      </c>
      <c r="C12" s="441"/>
      <c r="D12" s="442"/>
      <c r="E12" s="1066"/>
      <c r="F12" s="1067"/>
      <c r="G12" s="1062">
        <f t="shared" si="0"/>
        <v>0</v>
      </c>
      <c r="H12" s="49"/>
      <c r="I12" s="50"/>
      <c r="J12" s="51"/>
      <c r="L12" s="52"/>
      <c r="M12" s="49"/>
      <c r="N12" s="53"/>
      <c r="O12" s="54"/>
      <c r="P12" s="55"/>
      <c r="W12" s="17"/>
    </row>
    <row r="13" spans="1:23" x14ac:dyDescent="0.4">
      <c r="A13" s="143">
        <v>44356</v>
      </c>
      <c r="B13" s="144" t="s">
        <v>42</v>
      </c>
      <c r="C13" s="441"/>
      <c r="D13" s="442"/>
      <c r="E13" s="1066"/>
      <c r="F13" s="1067"/>
      <c r="G13" s="1062">
        <f t="shared" si="0"/>
        <v>0</v>
      </c>
      <c r="H13" s="49"/>
      <c r="I13" s="50"/>
      <c r="J13" s="51"/>
      <c r="L13" s="52"/>
      <c r="M13" s="49"/>
      <c r="N13" s="53"/>
      <c r="O13" s="54"/>
      <c r="P13" s="55"/>
      <c r="W13" s="17"/>
    </row>
    <row r="14" spans="1:23" x14ac:dyDescent="0.4">
      <c r="A14" s="143">
        <v>44357</v>
      </c>
      <c r="B14" s="144" t="s">
        <v>43</v>
      </c>
      <c r="C14" s="441"/>
      <c r="D14" s="442"/>
      <c r="E14" s="1066"/>
      <c r="F14" s="1067"/>
      <c r="G14" s="1062">
        <f t="shared" si="0"/>
        <v>0</v>
      </c>
      <c r="H14" s="49"/>
      <c r="I14" s="50"/>
      <c r="J14" s="51"/>
      <c r="L14" s="52"/>
      <c r="M14" s="49"/>
      <c r="N14" s="53"/>
      <c r="O14" s="54"/>
      <c r="P14" s="55"/>
      <c r="W14" s="17"/>
    </row>
    <row r="15" spans="1:23" x14ac:dyDescent="0.4">
      <c r="A15" s="143">
        <v>44358</v>
      </c>
      <c r="B15" s="144" t="s">
        <v>44</v>
      </c>
      <c r="C15" s="441"/>
      <c r="D15" s="442"/>
      <c r="E15" s="1066"/>
      <c r="F15" s="1067"/>
      <c r="G15" s="1062">
        <f t="shared" si="0"/>
        <v>0</v>
      </c>
      <c r="H15" s="49"/>
      <c r="I15" s="50"/>
      <c r="J15" s="51"/>
      <c r="L15" s="52"/>
      <c r="M15" s="49"/>
      <c r="N15" s="53"/>
      <c r="O15" s="54"/>
      <c r="P15" s="55"/>
      <c r="W15" s="17"/>
    </row>
    <row r="16" spans="1:23" x14ac:dyDescent="0.4">
      <c r="A16" s="185">
        <v>44359</v>
      </c>
      <c r="B16" s="148" t="s">
        <v>45</v>
      </c>
      <c r="C16" s="443"/>
      <c r="D16" s="442"/>
      <c r="E16" s="1066"/>
      <c r="F16" s="1067"/>
      <c r="G16" s="1062">
        <f t="shared" si="0"/>
        <v>0</v>
      </c>
      <c r="H16" s="49"/>
      <c r="I16" s="50"/>
      <c r="J16" s="51"/>
      <c r="L16" s="52"/>
      <c r="M16" s="49"/>
      <c r="N16" s="53"/>
      <c r="O16" s="54"/>
      <c r="P16" s="55"/>
      <c r="W16" s="17"/>
    </row>
    <row r="17" spans="1:23" x14ac:dyDescent="0.4">
      <c r="A17" s="186">
        <v>44360</v>
      </c>
      <c r="B17" s="150" t="s">
        <v>46</v>
      </c>
      <c r="C17" s="441"/>
      <c r="D17" s="442"/>
      <c r="E17" s="1066"/>
      <c r="F17" s="1067"/>
      <c r="G17" s="1062">
        <f t="shared" si="0"/>
        <v>0</v>
      </c>
      <c r="H17" s="49"/>
      <c r="I17" s="50"/>
      <c r="J17" s="51"/>
      <c r="L17" s="52"/>
      <c r="M17" s="49"/>
      <c r="N17" s="53"/>
      <c r="O17" s="54"/>
      <c r="P17" s="55"/>
      <c r="W17" s="17"/>
    </row>
    <row r="18" spans="1:23" x14ac:dyDescent="0.4">
      <c r="A18" s="143">
        <v>44361</v>
      </c>
      <c r="B18" s="144" t="s">
        <v>47</v>
      </c>
      <c r="C18" s="441"/>
      <c r="D18" s="442"/>
      <c r="E18" s="1066"/>
      <c r="F18" s="1067"/>
      <c r="G18" s="1062">
        <f t="shared" si="0"/>
        <v>0</v>
      </c>
      <c r="H18" s="49"/>
      <c r="I18" s="50"/>
      <c r="J18" s="51"/>
      <c r="L18" s="52"/>
      <c r="M18" s="49"/>
      <c r="N18" s="53"/>
      <c r="O18" s="54"/>
      <c r="P18" s="55"/>
      <c r="W18" s="17"/>
    </row>
    <row r="19" spans="1:23" x14ac:dyDescent="0.4">
      <c r="A19" s="143">
        <v>44362</v>
      </c>
      <c r="B19" s="144" t="s">
        <v>41</v>
      </c>
      <c r="C19" s="441"/>
      <c r="D19" s="442"/>
      <c r="E19" s="1066"/>
      <c r="F19" s="1067"/>
      <c r="G19" s="1062">
        <f t="shared" si="0"/>
        <v>0</v>
      </c>
      <c r="H19" s="49"/>
      <c r="I19" s="50"/>
      <c r="J19" s="51"/>
      <c r="L19" s="52"/>
      <c r="M19" s="49"/>
      <c r="N19" s="53"/>
      <c r="O19" s="54"/>
      <c r="P19" s="55"/>
      <c r="W19" s="17"/>
    </row>
    <row r="20" spans="1:23" x14ac:dyDescent="0.4">
      <c r="A20" s="143">
        <v>44363</v>
      </c>
      <c r="B20" s="144" t="s">
        <v>42</v>
      </c>
      <c r="C20" s="441"/>
      <c r="D20" s="442"/>
      <c r="E20" s="1066"/>
      <c r="F20" s="1067"/>
      <c r="G20" s="1062">
        <f t="shared" si="0"/>
        <v>0</v>
      </c>
      <c r="H20" s="49"/>
      <c r="I20" s="50"/>
      <c r="J20" s="51"/>
      <c r="L20" s="52"/>
      <c r="M20" s="49"/>
      <c r="N20" s="53"/>
      <c r="O20" s="54"/>
      <c r="P20" s="55"/>
      <c r="W20" s="17"/>
    </row>
    <row r="21" spans="1:23" x14ac:dyDescent="0.4">
      <c r="A21" s="143">
        <v>44364</v>
      </c>
      <c r="B21" s="144" t="s">
        <v>43</v>
      </c>
      <c r="C21" s="441"/>
      <c r="D21" s="442"/>
      <c r="E21" s="1066"/>
      <c r="F21" s="1067"/>
      <c r="G21" s="1062">
        <f t="shared" si="0"/>
        <v>0</v>
      </c>
      <c r="H21" s="49"/>
      <c r="I21" s="50"/>
      <c r="J21" s="51"/>
      <c r="L21" s="52"/>
      <c r="M21" s="49"/>
      <c r="N21" s="53"/>
      <c r="O21" s="54"/>
      <c r="P21" s="55"/>
      <c r="W21" s="17"/>
    </row>
    <row r="22" spans="1:23" x14ac:dyDescent="0.4">
      <c r="A22" s="143">
        <v>44365</v>
      </c>
      <c r="B22" s="144" t="s">
        <v>44</v>
      </c>
      <c r="C22" s="441"/>
      <c r="D22" s="442"/>
      <c r="E22" s="1066"/>
      <c r="F22" s="1067"/>
      <c r="G22" s="1062">
        <f t="shared" si="0"/>
        <v>0</v>
      </c>
      <c r="H22" s="49"/>
      <c r="I22" s="50"/>
      <c r="J22" s="51"/>
      <c r="L22" s="52"/>
      <c r="M22" s="49"/>
      <c r="N22" s="53"/>
      <c r="O22" s="54"/>
      <c r="P22" s="55"/>
      <c r="W22" s="17"/>
    </row>
    <row r="23" spans="1:23" x14ac:dyDescent="0.4">
      <c r="A23" s="185">
        <v>44366</v>
      </c>
      <c r="B23" s="148" t="s">
        <v>45</v>
      </c>
      <c r="C23" s="441"/>
      <c r="D23" s="442"/>
      <c r="E23" s="1066"/>
      <c r="F23" s="1067"/>
      <c r="G23" s="1062">
        <f t="shared" si="0"/>
        <v>0</v>
      </c>
      <c r="H23" s="49"/>
      <c r="I23" s="50"/>
      <c r="J23" s="51"/>
      <c r="L23" s="52"/>
      <c r="M23" s="49"/>
      <c r="N23" s="53"/>
      <c r="O23" s="54"/>
      <c r="P23" s="55"/>
      <c r="W23" s="17"/>
    </row>
    <row r="24" spans="1:23" x14ac:dyDescent="0.4">
      <c r="A24" s="186">
        <v>44367</v>
      </c>
      <c r="B24" s="150" t="s">
        <v>46</v>
      </c>
      <c r="C24" s="444"/>
      <c r="D24" s="442"/>
      <c r="E24" s="1066"/>
      <c r="F24" s="1067"/>
      <c r="G24" s="1062">
        <f t="shared" si="0"/>
        <v>0</v>
      </c>
      <c r="H24" s="49"/>
      <c r="I24" s="50"/>
      <c r="J24" s="51"/>
      <c r="L24" s="52"/>
      <c r="M24" s="49"/>
      <c r="N24" s="53"/>
      <c r="O24" s="54"/>
      <c r="P24" s="55"/>
      <c r="W24" s="17"/>
    </row>
    <row r="25" spans="1:23" x14ac:dyDescent="0.4">
      <c r="A25" s="143">
        <v>44368</v>
      </c>
      <c r="B25" s="144" t="s">
        <v>47</v>
      </c>
      <c r="C25" s="441"/>
      <c r="D25" s="442"/>
      <c r="E25" s="1066"/>
      <c r="F25" s="1067"/>
      <c r="G25" s="1062">
        <f t="shared" si="0"/>
        <v>0</v>
      </c>
      <c r="H25" s="49"/>
      <c r="I25" s="50"/>
      <c r="J25" s="51"/>
      <c r="L25" s="52"/>
      <c r="M25" s="49"/>
      <c r="N25" s="53"/>
      <c r="O25" s="54"/>
      <c r="P25" s="55"/>
      <c r="W25" s="17"/>
    </row>
    <row r="26" spans="1:23" x14ac:dyDescent="0.4">
      <c r="A26" s="143">
        <v>44369</v>
      </c>
      <c r="B26" s="144" t="s">
        <v>41</v>
      </c>
      <c r="C26" s="441"/>
      <c r="D26" s="442"/>
      <c r="E26" s="1066"/>
      <c r="F26" s="1067"/>
      <c r="G26" s="1062">
        <f t="shared" si="0"/>
        <v>0</v>
      </c>
      <c r="H26" s="49"/>
      <c r="I26" s="50"/>
      <c r="J26" s="51"/>
      <c r="L26" s="52"/>
      <c r="M26" s="49"/>
      <c r="N26" s="53"/>
      <c r="O26" s="54"/>
      <c r="P26" s="55"/>
      <c r="W26" s="17"/>
    </row>
    <row r="27" spans="1:23" x14ac:dyDescent="0.4">
      <c r="A27" s="143">
        <v>44370</v>
      </c>
      <c r="B27" s="144" t="s">
        <v>42</v>
      </c>
      <c r="C27" s="441"/>
      <c r="D27" s="442"/>
      <c r="E27" s="1066"/>
      <c r="F27" s="1067"/>
      <c r="G27" s="1062">
        <f t="shared" si="0"/>
        <v>0</v>
      </c>
      <c r="H27" s="49"/>
      <c r="I27" s="50"/>
      <c r="J27" s="51"/>
      <c r="L27" s="52"/>
      <c r="M27" s="49"/>
      <c r="N27" s="53"/>
      <c r="O27" s="54"/>
      <c r="P27" s="55"/>
      <c r="W27" s="17"/>
    </row>
    <row r="28" spans="1:23" x14ac:dyDescent="0.4">
      <c r="A28" s="143">
        <v>44371</v>
      </c>
      <c r="B28" s="144" t="s">
        <v>43</v>
      </c>
      <c r="C28" s="441"/>
      <c r="D28" s="442"/>
      <c r="E28" s="1066"/>
      <c r="F28" s="1067"/>
      <c r="G28" s="1062">
        <f t="shared" si="0"/>
        <v>0</v>
      </c>
      <c r="H28" s="49"/>
      <c r="I28" s="50"/>
      <c r="J28" s="51"/>
      <c r="L28" s="52"/>
      <c r="M28" s="49"/>
      <c r="N28" s="53"/>
      <c r="O28" s="54"/>
      <c r="P28" s="55"/>
      <c r="W28" s="17"/>
    </row>
    <row r="29" spans="1:23" x14ac:dyDescent="0.4">
      <c r="A29" s="143">
        <v>44372</v>
      </c>
      <c r="B29" s="144" t="s">
        <v>44</v>
      </c>
      <c r="C29" s="441"/>
      <c r="D29" s="442"/>
      <c r="E29" s="1066"/>
      <c r="F29" s="1067"/>
      <c r="G29" s="1062">
        <f t="shared" si="0"/>
        <v>0</v>
      </c>
      <c r="H29" s="49"/>
      <c r="I29" s="50"/>
      <c r="J29" s="51"/>
      <c r="L29" s="52"/>
      <c r="M29" s="49"/>
      <c r="N29" s="53"/>
      <c r="O29" s="54"/>
      <c r="P29" s="55"/>
      <c r="W29" s="17"/>
    </row>
    <row r="30" spans="1:23" x14ac:dyDescent="0.4">
      <c r="A30" s="185">
        <v>44373</v>
      </c>
      <c r="B30" s="148" t="s">
        <v>45</v>
      </c>
      <c r="C30" s="441"/>
      <c r="D30" s="442"/>
      <c r="E30" s="1066"/>
      <c r="F30" s="1067"/>
      <c r="G30" s="1062">
        <f t="shared" si="0"/>
        <v>0</v>
      </c>
      <c r="H30" s="49"/>
      <c r="I30" s="50"/>
      <c r="J30" s="51"/>
      <c r="L30" s="52"/>
      <c r="M30" s="49"/>
      <c r="N30" s="53"/>
      <c r="O30" s="54"/>
      <c r="P30" s="55"/>
      <c r="W30" s="17"/>
    </row>
    <row r="31" spans="1:23" x14ac:dyDescent="0.4">
      <c r="A31" s="186">
        <v>44374</v>
      </c>
      <c r="B31" s="150" t="s">
        <v>46</v>
      </c>
      <c r="C31" s="441"/>
      <c r="D31" s="442"/>
      <c r="E31" s="1066"/>
      <c r="F31" s="1067"/>
      <c r="G31" s="1062">
        <f t="shared" si="0"/>
        <v>0</v>
      </c>
      <c r="H31" s="49"/>
      <c r="I31" s="50"/>
      <c r="J31" s="51"/>
      <c r="L31" s="52"/>
      <c r="M31" s="49"/>
      <c r="N31" s="53"/>
      <c r="O31" s="54"/>
      <c r="P31" s="55"/>
      <c r="W31" s="17"/>
    </row>
    <row r="32" spans="1:23" x14ac:dyDescent="0.4">
      <c r="A32" s="143">
        <v>44375</v>
      </c>
      <c r="B32" s="144" t="s">
        <v>47</v>
      </c>
      <c r="C32" s="441"/>
      <c r="D32" s="442"/>
      <c r="E32" s="1066"/>
      <c r="F32" s="1067"/>
      <c r="G32" s="1062">
        <f t="shared" si="0"/>
        <v>0</v>
      </c>
      <c r="H32" s="49"/>
      <c r="I32" s="50"/>
      <c r="J32" s="51"/>
      <c r="L32" s="52"/>
      <c r="M32" s="49"/>
      <c r="N32" s="53"/>
      <c r="O32" s="54"/>
      <c r="P32" s="55"/>
      <c r="W32" s="17"/>
    </row>
    <row r="33" spans="1:25" x14ac:dyDescent="0.4">
      <c r="A33" s="143">
        <v>44376</v>
      </c>
      <c r="B33" s="144" t="s">
        <v>41</v>
      </c>
      <c r="C33" s="441"/>
      <c r="D33" s="442"/>
      <c r="E33" s="1066"/>
      <c r="F33" s="1067"/>
      <c r="G33" s="1062">
        <f t="shared" si="0"/>
        <v>0</v>
      </c>
      <c r="H33" s="49"/>
      <c r="I33" s="50"/>
      <c r="J33" s="51"/>
      <c r="L33" s="52"/>
      <c r="M33" s="49"/>
      <c r="N33" s="53"/>
      <c r="O33" s="54"/>
      <c r="P33" s="55"/>
      <c r="W33" s="17"/>
    </row>
    <row r="34" spans="1:25" x14ac:dyDescent="0.4">
      <c r="A34" s="143">
        <v>44377</v>
      </c>
      <c r="B34" s="144" t="s">
        <v>42</v>
      </c>
      <c r="C34" s="441"/>
      <c r="D34" s="442"/>
      <c r="E34" s="1066"/>
      <c r="F34" s="1067"/>
      <c r="G34" s="1062">
        <f t="shared" si="0"/>
        <v>0</v>
      </c>
      <c r="H34" s="49"/>
      <c r="I34" s="50"/>
      <c r="J34" s="51"/>
      <c r="L34" s="52"/>
      <c r="M34" s="49"/>
      <c r="N34" s="53"/>
      <c r="O34" s="54"/>
      <c r="P34" s="55"/>
      <c r="W34" s="17"/>
    </row>
    <row r="35" spans="1:25" ht="19.5" thickBot="1" x14ac:dyDescent="0.45">
      <c r="A35" s="152"/>
      <c r="B35" s="153"/>
      <c r="C35" s="445"/>
      <c r="D35" s="446"/>
      <c r="E35" s="1068"/>
      <c r="F35" s="1069"/>
      <c r="G35" s="1063"/>
      <c r="H35" s="49"/>
      <c r="I35" s="50"/>
      <c r="J35" s="51"/>
      <c r="L35" s="52"/>
      <c r="M35" s="49"/>
      <c r="N35" s="53"/>
      <c r="O35" s="54"/>
      <c r="P35" s="55"/>
      <c r="W35" s="17"/>
    </row>
    <row r="36" spans="1:25" ht="19.5" thickBot="1" x14ac:dyDescent="0.45">
      <c r="A36" s="155"/>
      <c r="B36" s="156"/>
      <c r="C36" s="157" t="s">
        <v>174</v>
      </c>
      <c r="D36" s="158">
        <f>SUM(D5:D35)</f>
        <v>0</v>
      </c>
      <c r="E36" s="856" t="s">
        <v>175</v>
      </c>
      <c r="F36" s="283">
        <f>SUM(F5:F35)</f>
        <v>0</v>
      </c>
      <c r="G36" s="282">
        <f>SUM(G5:G35)</f>
        <v>0</v>
      </c>
      <c r="H36" s="49"/>
      <c r="I36" s="50"/>
      <c r="J36" s="51"/>
      <c r="L36" s="52"/>
      <c r="M36" s="49"/>
      <c r="N36" s="53"/>
      <c r="O36" s="54"/>
      <c r="P36" s="55"/>
      <c r="W36" s="17"/>
    </row>
    <row r="37" spans="1:25" s="105" customFormat="1" ht="39" customHeight="1" thickBot="1" x14ac:dyDescent="0.45">
      <c r="A37" s="159"/>
      <c r="B37" s="160"/>
      <c r="C37" s="161" t="s">
        <v>176</v>
      </c>
      <c r="D37" s="162">
        <f>D4+D36</f>
        <v>0</v>
      </c>
      <c r="E37" s="284" t="s">
        <v>193</v>
      </c>
      <c r="F37" s="285">
        <f>F36</f>
        <v>0</v>
      </c>
      <c r="G37" s="287">
        <f>D37-F37</f>
        <v>0</v>
      </c>
      <c r="H37" s="102"/>
      <c r="I37" s="103"/>
      <c r="J37" s="104"/>
      <c r="L37" s="106"/>
      <c r="M37" s="102"/>
      <c r="N37" s="107"/>
      <c r="O37" s="108"/>
      <c r="P37" s="109"/>
      <c r="Q37" s="110"/>
      <c r="R37" s="111"/>
      <c r="S37" s="112"/>
      <c r="T37" s="113"/>
      <c r="U37" s="114"/>
      <c r="V37" s="115"/>
      <c r="W37" s="116"/>
      <c r="X37" s="116"/>
      <c r="Y37" s="116"/>
    </row>
    <row r="38" spans="1:25" ht="19.5" thickBot="1" x14ac:dyDescent="0.45">
      <c r="G38" s="286" t="s">
        <v>89</v>
      </c>
    </row>
  </sheetData>
  <sheetProtection sheet="1" objects="1" scenarios="1"/>
  <mergeCells count="6">
    <mergeCell ref="A1:G1"/>
    <mergeCell ref="A3:A4"/>
    <mergeCell ref="B3:B4"/>
    <mergeCell ref="E3:E4"/>
    <mergeCell ref="F3:F4"/>
    <mergeCell ref="G3:G4"/>
  </mergeCells>
  <phoneticPr fontId="1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>
    <tabColor rgb="FFFFFFEF"/>
  </sheetPr>
  <dimension ref="A1:Z61"/>
  <sheetViews>
    <sheetView workbookViewId="0">
      <pane ySplit="3" topLeftCell="A4" activePane="bottomLeft" state="frozen"/>
      <selection activeCell="A12" sqref="A12:B12"/>
      <selection pane="bottomLeft" sqref="A1:G1"/>
    </sheetView>
  </sheetViews>
  <sheetFormatPr defaultRowHeight="13.5" x14ac:dyDescent="0.4"/>
  <cols>
    <col min="1" max="1" width="39.625" style="1" customWidth="1"/>
    <col min="2" max="2" width="15.625" style="2" customWidth="1"/>
    <col min="3" max="4" width="15.625" style="8" customWidth="1"/>
    <col min="5" max="5" width="15.625" style="4" customWidth="1"/>
    <col min="6" max="6" width="15.625" style="5" customWidth="1"/>
    <col min="7" max="7" width="16.125" style="1" customWidth="1"/>
    <col min="8" max="8" width="18.5" style="1" customWidth="1"/>
    <col min="9" max="16384" width="9" style="1"/>
  </cols>
  <sheetData>
    <row r="1" spans="1:26" ht="38.25" customHeight="1" x14ac:dyDescent="0.4">
      <c r="A1" s="1218" t="s">
        <v>118</v>
      </c>
      <c r="B1" s="1218"/>
      <c r="C1" s="1218"/>
      <c r="D1" s="1218"/>
      <c r="E1" s="1218"/>
      <c r="F1" s="1218"/>
      <c r="G1" s="1218"/>
    </row>
    <row r="2" spans="1:26" ht="21" customHeight="1" x14ac:dyDescent="0.4">
      <c r="A2" s="1219" t="s">
        <v>2</v>
      </c>
      <c r="B2" s="1219"/>
      <c r="C2" s="1219"/>
      <c r="D2" s="1219"/>
      <c r="E2" s="1219"/>
      <c r="F2" s="1219"/>
      <c r="G2" s="1219"/>
      <c r="H2" s="3"/>
    </row>
    <row r="3" spans="1:26" ht="18" customHeight="1" x14ac:dyDescent="0.15">
      <c r="A3" s="9" t="s">
        <v>112</v>
      </c>
      <c r="B3" s="288"/>
      <c r="C3" s="288"/>
      <c r="D3" s="288"/>
      <c r="E3" s="288"/>
      <c r="F3" s="13" t="s">
        <v>7</v>
      </c>
      <c r="G3" s="167">
        <f ca="1">NOW()</f>
        <v>44276.014670717595</v>
      </c>
      <c r="H3" s="3"/>
    </row>
    <row r="4" spans="1:26" ht="36.75" customHeight="1" x14ac:dyDescent="0.4">
      <c r="A4" s="197" t="s">
        <v>186</v>
      </c>
      <c r="B4" s="189"/>
      <c r="C4" s="1"/>
      <c r="D4" s="189"/>
      <c r="E4" s="189"/>
      <c r="F4" s="189"/>
      <c r="H4" s="3"/>
    </row>
    <row r="5" spans="1:26" s="33" customFormat="1" ht="18" customHeight="1" thickBot="1" x14ac:dyDescent="0.2">
      <c r="A5" s="9"/>
      <c r="B5" s="208"/>
      <c r="D5" s="13"/>
      <c r="G5" s="12" t="s">
        <v>6</v>
      </c>
      <c r="I5" s="14"/>
      <c r="J5" s="209"/>
      <c r="K5" s="210"/>
      <c r="M5" s="211"/>
      <c r="N5" s="18"/>
      <c r="O5" s="212"/>
      <c r="P5" s="20"/>
      <c r="Q5" s="21"/>
      <c r="R5" s="18"/>
      <c r="S5" s="20"/>
      <c r="T5" s="22"/>
      <c r="U5" s="23"/>
      <c r="V5" s="24"/>
      <c r="W5" s="25"/>
      <c r="X5" s="211"/>
      <c r="Y5" s="211"/>
      <c r="Z5" s="211"/>
    </row>
    <row r="6" spans="1:26" s="7" customFormat="1" ht="42" customHeight="1" thickBot="1" x14ac:dyDescent="0.45">
      <c r="A6" s="1221" t="s">
        <v>187</v>
      </c>
      <c r="B6" s="1222"/>
      <c r="C6" s="26" t="s">
        <v>8</v>
      </c>
      <c r="D6" s="27" t="s">
        <v>183</v>
      </c>
      <c r="E6" s="28" t="s">
        <v>3</v>
      </c>
      <c r="F6" s="29" t="s">
        <v>9</v>
      </c>
      <c r="G6" s="30" t="s">
        <v>4</v>
      </c>
      <c r="H6" s="6"/>
    </row>
    <row r="7" spans="1:26" ht="33" customHeight="1" x14ac:dyDescent="0.4">
      <c r="A7" s="845" t="str">
        <f>'06月統合家計簿'!A7</f>
        <v>○○銀行　１</v>
      </c>
      <c r="B7" s="971"/>
      <c r="C7" s="337">
        <f>'06月統合家計簿'!G7</f>
        <v>0</v>
      </c>
      <c r="D7" s="168">
        <f>'07月銀行口座入出金表'!A7-'07月銀行口座入出金表'!C5</f>
        <v>0</v>
      </c>
      <c r="E7" s="164">
        <f>'07月銀行口座入出金表'!F5+'07月銀行口座入出金表'!F6+'07月銀行口座入出金表'!F7+'07月銀行口座入出金表'!F8+'07月銀行口座入出金表'!F9</f>
        <v>0</v>
      </c>
      <c r="F7" s="165">
        <f>'07月銀行口座入出金表'!I5+'07月銀行口座入出金表'!I6+'07月銀行口座入出金表'!I7+'07月銀行口座入出金表'!I8+'07月銀行口座入出金表'!I9</f>
        <v>0</v>
      </c>
      <c r="G7" s="166">
        <f t="shared" ref="G7:G16" si="0">C7-D7+E7-F7</f>
        <v>0</v>
      </c>
    </row>
    <row r="8" spans="1:26" ht="33" customHeight="1" x14ac:dyDescent="0.4">
      <c r="A8" s="846" t="str">
        <f>'06月統合家計簿'!A8</f>
        <v>○○銀行　２</v>
      </c>
      <c r="B8" s="972"/>
      <c r="C8" s="338">
        <f>'06月統合家計簿'!G8</f>
        <v>0</v>
      </c>
      <c r="D8" s="168">
        <f>'07月銀行口座入出金表'!A12-'07月銀行口座入出金表'!C10</f>
        <v>0</v>
      </c>
      <c r="E8" s="173">
        <f>'07月銀行口座入出金表'!F10+'07月銀行口座入出金表'!F11+'07月銀行口座入出金表'!F12+'07月銀行口座入出金表'!F13+'07月銀行口座入出金表'!F14</f>
        <v>0</v>
      </c>
      <c r="F8" s="174">
        <f>'07月銀行口座入出金表'!I10+'07月銀行口座入出金表'!I11+'07月銀行口座入出金表'!I12+'07月銀行口座入出金表'!I13+'07月銀行口座入出金表'!I14</f>
        <v>0</v>
      </c>
      <c r="G8" s="171">
        <f t="shared" si="0"/>
        <v>0</v>
      </c>
    </row>
    <row r="9" spans="1:26" ht="33" customHeight="1" x14ac:dyDescent="0.4">
      <c r="A9" s="846" t="str">
        <f>'06月統合家計簿'!A9</f>
        <v>○○銀行　３</v>
      </c>
      <c r="B9" s="972"/>
      <c r="C9" s="338">
        <f>'06月統合家計簿'!G9</f>
        <v>0</v>
      </c>
      <c r="D9" s="168">
        <f>'07月銀行口座入出金表'!A17-'07月銀行口座入出金表'!C15</f>
        <v>0</v>
      </c>
      <c r="E9" s="173">
        <f>'07月銀行口座入出金表'!F15+'07月銀行口座入出金表'!F16+'07月銀行口座入出金表'!F17+'07月銀行口座入出金表'!F18+'07月銀行口座入出金表'!F19</f>
        <v>0</v>
      </c>
      <c r="F9" s="174">
        <f>'07月銀行口座入出金表'!I15+'07月銀行口座入出金表'!I16+'07月銀行口座入出金表'!I17+'07月銀行口座入出金表'!I18+'07月銀行口座入出金表'!I19</f>
        <v>0</v>
      </c>
      <c r="G9" s="171">
        <f t="shared" si="0"/>
        <v>0</v>
      </c>
    </row>
    <row r="10" spans="1:26" ht="33" customHeight="1" x14ac:dyDescent="0.4">
      <c r="A10" s="846" t="str">
        <f>'06月統合家計簿'!A10</f>
        <v>○○銀行　４</v>
      </c>
      <c r="B10" s="972"/>
      <c r="C10" s="338">
        <f>'06月統合家計簿'!G10</f>
        <v>0</v>
      </c>
      <c r="D10" s="168">
        <f>'07月銀行口座入出金表'!A22-'07月銀行口座入出金表'!C20</f>
        <v>0</v>
      </c>
      <c r="E10" s="173">
        <f>'07月銀行口座入出金表'!F20+'07月銀行口座入出金表'!F21+'07月銀行口座入出金表'!F22+'07月銀行口座入出金表'!F23+'07月銀行口座入出金表'!F24</f>
        <v>0</v>
      </c>
      <c r="F10" s="174">
        <f>'07月銀行口座入出金表'!I20+'07月銀行口座入出金表'!I21+'07月銀行口座入出金表'!I22+'07月銀行口座入出金表'!I23+'07月銀行口座入出金表'!I24</f>
        <v>0</v>
      </c>
      <c r="G10" s="171">
        <f t="shared" si="0"/>
        <v>0</v>
      </c>
    </row>
    <row r="11" spans="1:26" ht="33" customHeight="1" x14ac:dyDescent="0.4">
      <c r="A11" s="846" t="str">
        <f>'06月統合家計簿'!A11</f>
        <v>○○銀行　５</v>
      </c>
      <c r="B11" s="972"/>
      <c r="C11" s="338">
        <f>'06月統合家計簿'!G11</f>
        <v>0</v>
      </c>
      <c r="D11" s="168">
        <f>'07月銀行口座入出金表'!A27-'07月銀行口座入出金表'!C25</f>
        <v>0</v>
      </c>
      <c r="E11" s="175">
        <f>'07月銀行口座入出金表'!F25+'07月銀行口座入出金表'!F26+'07月銀行口座入出金表'!F27+'07月銀行口座入出金表'!F28+'07月銀行口座入出金表'!F29</f>
        <v>0</v>
      </c>
      <c r="F11" s="174">
        <f>'07月銀行口座入出金表'!I25+'07月銀行口座入出金表'!I26+'07月銀行口座入出金表'!I27+'07月銀行口座入出金表'!I28+'07月銀行口座入出金表'!I29</f>
        <v>0</v>
      </c>
      <c r="G11" s="171">
        <f t="shared" si="0"/>
        <v>0</v>
      </c>
    </row>
    <row r="12" spans="1:26" ht="33" customHeight="1" x14ac:dyDescent="0.4">
      <c r="A12" s="846" t="str">
        <f>'06月統合家計簿'!A12</f>
        <v>○○銀行　６</v>
      </c>
      <c r="B12" s="972"/>
      <c r="C12" s="338">
        <f>'06月統合家計簿'!G12</f>
        <v>0</v>
      </c>
      <c r="D12" s="168">
        <f>'07月銀行口座入出金表'!A32-'07月銀行口座入出金表'!C30</f>
        <v>0</v>
      </c>
      <c r="E12" s="175">
        <f>'07月銀行口座入出金表'!F30+'07月銀行口座入出金表'!F31+'07月銀行口座入出金表'!F32+'07月銀行口座入出金表'!F33+'07月銀行口座入出金表'!F34</f>
        <v>0</v>
      </c>
      <c r="F12" s="174">
        <f>'07月銀行口座入出金表'!I30+'07月銀行口座入出金表'!I31+'07月銀行口座入出金表'!I32+'07月銀行口座入出金表'!I33+'07月銀行口座入出金表'!I34</f>
        <v>0</v>
      </c>
      <c r="G12" s="171">
        <f t="shared" si="0"/>
        <v>0</v>
      </c>
    </row>
    <row r="13" spans="1:26" ht="33" customHeight="1" x14ac:dyDescent="0.4">
      <c r="A13" s="846" t="str">
        <f>'06月統合家計簿'!A13</f>
        <v>○○銀行　７</v>
      </c>
      <c r="B13" s="972"/>
      <c r="C13" s="338">
        <f>'06月統合家計簿'!G13</f>
        <v>0</v>
      </c>
      <c r="D13" s="168">
        <f>'07月銀行口座入出金表'!A37-'07月銀行口座入出金表'!C35</f>
        <v>0</v>
      </c>
      <c r="E13" s="175">
        <f>'07月銀行口座入出金表'!F35+'07月銀行口座入出金表'!F36+'07月銀行口座入出金表'!F37+'07月銀行口座入出金表'!F38+'07月銀行口座入出金表'!F39</f>
        <v>0</v>
      </c>
      <c r="F13" s="174">
        <f>'07月銀行口座入出金表'!I35+'07月銀行口座入出金表'!I36+'07月銀行口座入出金表'!I37+'07月銀行口座入出金表'!I38+'07月銀行口座入出金表'!I39</f>
        <v>0</v>
      </c>
      <c r="G13" s="171">
        <f t="shared" si="0"/>
        <v>0</v>
      </c>
    </row>
    <row r="14" spans="1:26" ht="33" customHeight="1" x14ac:dyDescent="0.4">
      <c r="A14" s="846" t="str">
        <f>'06月統合家計簿'!A14</f>
        <v>○○銀行　８</v>
      </c>
      <c r="B14" s="972"/>
      <c r="C14" s="338">
        <f>'06月統合家計簿'!G14</f>
        <v>0</v>
      </c>
      <c r="D14" s="168">
        <f>'07月銀行口座入出金表'!A42-'07月銀行口座入出金表'!C40</f>
        <v>0</v>
      </c>
      <c r="E14" s="175">
        <f>'07月銀行口座入出金表'!F40+'07月銀行口座入出金表'!F41+'07月銀行口座入出金表'!F42+'07月銀行口座入出金表'!F43+'07月銀行口座入出金表'!F44</f>
        <v>0</v>
      </c>
      <c r="F14" s="174">
        <f>'07月銀行口座入出金表'!I40+'07月銀行口座入出金表'!I41+'07月銀行口座入出金表'!I42+'07月銀行口座入出金表'!I43+'07月銀行口座入出金表'!I44</f>
        <v>0</v>
      </c>
      <c r="G14" s="171">
        <f t="shared" si="0"/>
        <v>0</v>
      </c>
    </row>
    <row r="15" spans="1:26" ht="33" customHeight="1" x14ac:dyDescent="0.4">
      <c r="A15" s="846" t="str">
        <f>'06月統合家計簿'!A15</f>
        <v>○○銀行　９</v>
      </c>
      <c r="B15" s="972"/>
      <c r="C15" s="338">
        <f>'06月統合家計簿'!G15</f>
        <v>0</v>
      </c>
      <c r="D15" s="168">
        <f>'07月銀行口座入出金表'!A47-'07月銀行口座入出金表'!C45</f>
        <v>0</v>
      </c>
      <c r="E15" s="175">
        <f>'07月銀行口座入出金表'!F45+'07月銀行口座入出金表'!F46+'07月銀行口座入出金表'!F47+'07月銀行口座入出金表'!F48+'07月銀行口座入出金表'!F49</f>
        <v>0</v>
      </c>
      <c r="F15" s="174">
        <f>'07月銀行口座入出金表'!I45+'07月銀行口座入出金表'!I46+'07月銀行口座入出金表'!I47+'07月銀行口座入出金表'!I48+'07月銀行口座入出金表'!I49</f>
        <v>0</v>
      </c>
      <c r="G15" s="171">
        <f t="shared" si="0"/>
        <v>0</v>
      </c>
    </row>
    <row r="16" spans="1:26" ht="33" customHeight="1" thickBot="1" x14ac:dyDescent="0.45">
      <c r="A16" s="846" t="str">
        <f>'06月統合家計簿'!A16</f>
        <v>○○銀行　１０</v>
      </c>
      <c r="B16" s="973"/>
      <c r="C16" s="339">
        <f>'06月統合家計簿'!G16</f>
        <v>0</v>
      </c>
      <c r="D16" s="170">
        <f>'07月銀行口座入出金表'!A52-'07月銀行口座入出金表'!C50</f>
        <v>0</v>
      </c>
      <c r="E16" s="176">
        <f>'07月銀行口座入出金表'!F50+'07月銀行口座入出金表'!F51+'07月銀行口座入出金表'!F52+'07月銀行口座入出金表'!F53+'07月銀行口座入出金表'!F54</f>
        <v>0</v>
      </c>
      <c r="F16" s="196">
        <f>'07月銀行口座入出金表'!I50+'07月銀行口座入出金表'!I51+'07月銀行口座入出金表'!I52+'07月銀行口座入出金表'!I53+'07月銀行口座入出金表'!I54</f>
        <v>0</v>
      </c>
      <c r="G16" s="172">
        <f t="shared" si="0"/>
        <v>0</v>
      </c>
    </row>
    <row r="17" spans="1:8" ht="36" customHeight="1" thickBot="1" x14ac:dyDescent="0.45">
      <c r="A17" s="847" t="s">
        <v>64</v>
      </c>
      <c r="B17" s="970"/>
      <c r="C17" s="177">
        <f>'06月現金入出金表'!G37</f>
        <v>0</v>
      </c>
      <c r="D17" s="178"/>
      <c r="E17" s="179">
        <f>'07月現金入出金表'!D36</f>
        <v>0</v>
      </c>
      <c r="F17" s="180">
        <f>'07月現金入出金表'!F37</f>
        <v>0</v>
      </c>
      <c r="G17" s="195">
        <f>C17+E17-F17</f>
        <v>0</v>
      </c>
    </row>
    <row r="18" spans="1:8" ht="42" customHeight="1" thickBot="1" x14ac:dyDescent="0.45">
      <c r="A18" s="848" t="s">
        <v>1</v>
      </c>
      <c r="B18" s="970"/>
      <c r="C18" s="226">
        <f>SUM(C7:C17)</f>
        <v>0</v>
      </c>
      <c r="D18" s="230">
        <f>SUM(D7:D17)</f>
        <v>0</v>
      </c>
      <c r="E18" s="231">
        <f>SUM(E7:E17)</f>
        <v>0</v>
      </c>
      <c r="F18" s="232">
        <f>SUM(F7:F17)</f>
        <v>0</v>
      </c>
      <c r="G18" s="233">
        <f>C18-D18+E18-F18</f>
        <v>0</v>
      </c>
    </row>
    <row r="19" spans="1:8" ht="36" customHeight="1" x14ac:dyDescent="0.4"/>
    <row r="20" spans="1:8" ht="54" customHeight="1" x14ac:dyDescent="0.25">
      <c r="A20" s="1220" t="s">
        <v>119</v>
      </c>
      <c r="B20" s="1220"/>
      <c r="C20" s="1220"/>
      <c r="D20" s="1220"/>
      <c r="E20" s="1220"/>
      <c r="F20" s="1220"/>
      <c r="G20" s="1220"/>
      <c r="H20" s="191"/>
    </row>
    <row r="21" spans="1:8" ht="42.75" customHeight="1" thickBot="1" x14ac:dyDescent="0.3">
      <c r="A21" s="205" t="s">
        <v>70</v>
      </c>
      <c r="B21" s="203"/>
      <c r="C21" s="203"/>
      <c r="D21" s="214"/>
      <c r="E21" s="215"/>
      <c r="F21" s="216"/>
      <c r="G21" s="217"/>
    </row>
    <row r="22" spans="1:8" ht="42" customHeight="1" thickBot="1" x14ac:dyDescent="0.45">
      <c r="A22" s="1215" t="s">
        <v>67</v>
      </c>
      <c r="B22" s="1216"/>
      <c r="C22" s="1216"/>
      <c r="D22" s="1217"/>
      <c r="E22" s="199" t="s">
        <v>66</v>
      </c>
      <c r="F22" s="199" t="s">
        <v>74</v>
      </c>
      <c r="G22" s="201" t="s">
        <v>120</v>
      </c>
    </row>
    <row r="23" spans="1:8" ht="21" customHeight="1" thickBot="1" x14ac:dyDescent="0.2">
      <c r="A23" s="1227" t="s">
        <v>250</v>
      </c>
      <c r="B23" s="1228"/>
      <c r="C23" s="1228"/>
      <c r="D23" s="1228"/>
      <c r="E23" s="1228"/>
      <c r="F23" s="1229"/>
      <c r="G23" s="1179">
        <f>C18</f>
        <v>0</v>
      </c>
    </row>
    <row r="24" spans="1:8" ht="21" customHeight="1" x14ac:dyDescent="0.15">
      <c r="A24" s="449" t="str">
        <f>'06月統合家計簿'!A24</f>
        <v>年内の入金予定項目明細を記してください</v>
      </c>
      <c r="B24" s="449"/>
      <c r="C24" s="449"/>
      <c r="D24" s="450"/>
      <c r="E24" s="451">
        <f>'06月統合家計簿'!E24</f>
        <v>0</v>
      </c>
      <c r="F24" s="222">
        <f>E24*12</f>
        <v>0</v>
      </c>
      <c r="G24" s="224">
        <f t="shared" ref="G24:G33" si="1">E24*6</f>
        <v>0</v>
      </c>
    </row>
    <row r="25" spans="1:8" ht="21" customHeight="1" x14ac:dyDescent="0.15">
      <c r="A25" s="449" t="str">
        <f>'06月統合家計簿'!A25</f>
        <v>年内の入金予定項目明細を記してください</v>
      </c>
      <c r="B25" s="449"/>
      <c r="C25" s="449"/>
      <c r="D25" s="450"/>
      <c r="E25" s="451">
        <f>'06月統合家計簿'!E25</f>
        <v>0</v>
      </c>
      <c r="F25" s="223">
        <f>E25*12</f>
        <v>0</v>
      </c>
      <c r="G25" s="225">
        <f t="shared" si="1"/>
        <v>0</v>
      </c>
    </row>
    <row r="26" spans="1:8" ht="21" customHeight="1" x14ac:dyDescent="0.15">
      <c r="A26" s="449" t="str">
        <f>'06月統合家計簿'!A26</f>
        <v>年内の入金予定項目明細を記してください</v>
      </c>
      <c r="B26" s="449"/>
      <c r="C26" s="449"/>
      <c r="D26" s="450"/>
      <c r="E26" s="451">
        <f>'06月統合家計簿'!E26</f>
        <v>0</v>
      </c>
      <c r="F26" s="223">
        <f t="shared" ref="F26:F33" si="2">E26*12</f>
        <v>0</v>
      </c>
      <c r="G26" s="225">
        <f t="shared" si="1"/>
        <v>0</v>
      </c>
    </row>
    <row r="27" spans="1:8" ht="21" customHeight="1" x14ac:dyDescent="0.15">
      <c r="A27" s="449" t="str">
        <f>'06月統合家計簿'!A27</f>
        <v>年内の入金予定項目明細を記してください</v>
      </c>
      <c r="B27" s="449"/>
      <c r="C27" s="449"/>
      <c r="D27" s="450"/>
      <c r="E27" s="451">
        <f>'06月統合家計簿'!E27</f>
        <v>0</v>
      </c>
      <c r="F27" s="223">
        <f t="shared" si="2"/>
        <v>0</v>
      </c>
      <c r="G27" s="225">
        <f t="shared" si="1"/>
        <v>0</v>
      </c>
    </row>
    <row r="28" spans="1:8" ht="21" customHeight="1" x14ac:dyDescent="0.15">
      <c r="A28" s="449" t="str">
        <f>'06月統合家計簿'!A28</f>
        <v>年内の入金予定項目明細を記してください</v>
      </c>
      <c r="B28" s="449"/>
      <c r="C28" s="449"/>
      <c r="D28" s="450"/>
      <c r="E28" s="451">
        <f>'06月統合家計簿'!E28</f>
        <v>0</v>
      </c>
      <c r="F28" s="223">
        <f t="shared" si="2"/>
        <v>0</v>
      </c>
      <c r="G28" s="225">
        <f t="shared" si="1"/>
        <v>0</v>
      </c>
    </row>
    <row r="29" spans="1:8" ht="21" customHeight="1" x14ac:dyDescent="0.15">
      <c r="A29" s="449" t="str">
        <f>'06月統合家計簿'!A29</f>
        <v>年内の入金予定項目明細を記してください</v>
      </c>
      <c r="B29" s="449"/>
      <c r="C29" s="449"/>
      <c r="D29" s="450"/>
      <c r="E29" s="451">
        <f>'06月統合家計簿'!E29</f>
        <v>0</v>
      </c>
      <c r="F29" s="223">
        <f t="shared" si="2"/>
        <v>0</v>
      </c>
      <c r="G29" s="225">
        <f t="shared" si="1"/>
        <v>0</v>
      </c>
    </row>
    <row r="30" spans="1:8" ht="21" customHeight="1" x14ac:dyDescent="0.15">
      <c r="A30" s="449" t="str">
        <f>'06月統合家計簿'!A30</f>
        <v>年内の入金予定項目明細を記してください</v>
      </c>
      <c r="B30" s="452"/>
      <c r="C30" s="452"/>
      <c r="D30" s="453"/>
      <c r="E30" s="451">
        <f>'06月統合家計簿'!E30</f>
        <v>0</v>
      </c>
      <c r="F30" s="223">
        <f t="shared" si="2"/>
        <v>0</v>
      </c>
      <c r="G30" s="225">
        <f t="shared" si="1"/>
        <v>0</v>
      </c>
    </row>
    <row r="31" spans="1:8" ht="21" customHeight="1" x14ac:dyDescent="0.15">
      <c r="A31" s="449" t="str">
        <f>'06月統合家計簿'!A31</f>
        <v>年内の入金予定項目明細を記してください</v>
      </c>
      <c r="B31" s="452"/>
      <c r="C31" s="452"/>
      <c r="D31" s="453"/>
      <c r="E31" s="451">
        <f>'06月統合家計簿'!E31</f>
        <v>0</v>
      </c>
      <c r="F31" s="223">
        <f t="shared" si="2"/>
        <v>0</v>
      </c>
      <c r="G31" s="225">
        <f t="shared" si="1"/>
        <v>0</v>
      </c>
    </row>
    <row r="32" spans="1:8" ht="21" customHeight="1" x14ac:dyDescent="0.15">
      <c r="A32" s="449" t="str">
        <f>'06月統合家計簿'!A32</f>
        <v>年内の入金予定項目明細を記してください</v>
      </c>
      <c r="B32" s="452"/>
      <c r="C32" s="452"/>
      <c r="D32" s="453"/>
      <c r="E32" s="451">
        <f>'06月統合家計簿'!E32</f>
        <v>0</v>
      </c>
      <c r="F32" s="223">
        <f t="shared" si="2"/>
        <v>0</v>
      </c>
      <c r="G32" s="225">
        <f t="shared" si="1"/>
        <v>0</v>
      </c>
    </row>
    <row r="33" spans="1:8" ht="21" customHeight="1" thickBot="1" x14ac:dyDescent="0.2">
      <c r="A33" s="449" t="str">
        <f>'06月統合家計簿'!A33</f>
        <v>年内の入金予定項目明細を記してください</v>
      </c>
      <c r="B33" s="454"/>
      <c r="C33" s="454"/>
      <c r="D33" s="455"/>
      <c r="E33" s="451">
        <f>'06月統合家計簿'!E33</f>
        <v>0</v>
      </c>
      <c r="F33" s="223">
        <f t="shared" si="2"/>
        <v>0</v>
      </c>
      <c r="G33" s="292">
        <f t="shared" si="1"/>
        <v>0</v>
      </c>
    </row>
    <row r="34" spans="1:8" ht="42" customHeight="1" thickBot="1" x14ac:dyDescent="0.2">
      <c r="A34" s="213"/>
      <c r="B34" s="198"/>
      <c r="C34" s="198"/>
      <c r="D34" s="202" t="s">
        <v>72</v>
      </c>
      <c r="E34" s="221">
        <f>SUM(E24:E33)</f>
        <v>0</v>
      </c>
      <c r="F34" s="221">
        <f>SUM(F24:F33)</f>
        <v>0</v>
      </c>
      <c r="G34" s="226">
        <f>SUM(G23:G33)</f>
        <v>0</v>
      </c>
    </row>
    <row r="35" spans="1:8" ht="18" customHeight="1" x14ac:dyDescent="0.4">
      <c r="A35" s="189"/>
      <c r="B35" s="189"/>
      <c r="C35" s="189"/>
      <c r="D35" s="189"/>
      <c r="E35" s="189"/>
      <c r="F35" s="189"/>
      <c r="G35" s="189"/>
      <c r="H35" s="3"/>
    </row>
    <row r="36" spans="1:8" ht="42" customHeight="1" thickBot="1" x14ac:dyDescent="0.3">
      <c r="A36" s="206" t="s">
        <v>71</v>
      </c>
      <c r="B36" s="204"/>
      <c r="C36" s="204"/>
      <c r="D36" s="204"/>
      <c r="E36" s="204"/>
      <c r="F36" s="204"/>
      <c r="G36" s="204"/>
      <c r="H36" s="191"/>
    </row>
    <row r="37" spans="1:8" ht="42" customHeight="1" thickBot="1" x14ac:dyDescent="0.2">
      <c r="A37" s="1215" t="s">
        <v>68</v>
      </c>
      <c r="B37" s="1216"/>
      <c r="C37" s="1216"/>
      <c r="D37" s="1217"/>
      <c r="E37" s="199" t="s">
        <v>66</v>
      </c>
      <c r="F37" s="199" t="s">
        <v>74</v>
      </c>
      <c r="G37" s="201" t="s">
        <v>121</v>
      </c>
      <c r="H37" s="192"/>
    </row>
    <row r="38" spans="1:8" ht="21" customHeight="1" x14ac:dyDescent="0.15">
      <c r="A38" s="452" t="str">
        <f>'06月統合家計簿'!A38</f>
        <v>年内の出金予定項目明細を記してください</v>
      </c>
      <c r="B38" s="456"/>
      <c r="C38" s="456"/>
      <c r="D38" s="456"/>
      <c r="E38" s="1197">
        <f>'06月統合家計簿'!E38</f>
        <v>0</v>
      </c>
      <c r="F38" s="222">
        <f>E38*12</f>
        <v>0</v>
      </c>
      <c r="G38" s="224">
        <f>E38*6</f>
        <v>0</v>
      </c>
    </row>
    <row r="39" spans="1:8" ht="21" customHeight="1" x14ac:dyDescent="0.15">
      <c r="A39" s="452" t="str">
        <f>'06月統合家計簿'!A39</f>
        <v>年内の出金予定項目明細を記してください</v>
      </c>
      <c r="B39" s="449"/>
      <c r="C39" s="449"/>
      <c r="D39" s="449"/>
      <c r="E39" s="1198">
        <f>'06月統合家計簿'!E39</f>
        <v>0</v>
      </c>
      <c r="F39" s="223">
        <f t="shared" ref="F39:F57" si="3">E39*12</f>
        <v>0</v>
      </c>
      <c r="G39" s="225">
        <f>E39*6</f>
        <v>0</v>
      </c>
    </row>
    <row r="40" spans="1:8" ht="21" customHeight="1" x14ac:dyDescent="0.15">
      <c r="A40" s="452" t="str">
        <f>'06月統合家計簿'!A40</f>
        <v>年内の出金予定項目明細を記してください</v>
      </c>
      <c r="B40" s="449"/>
      <c r="C40" s="449"/>
      <c r="D40" s="449"/>
      <c r="E40" s="1198">
        <f>'06月統合家計簿'!E40</f>
        <v>0</v>
      </c>
      <c r="F40" s="223">
        <f>E40*12</f>
        <v>0</v>
      </c>
      <c r="G40" s="225">
        <f>E40*6</f>
        <v>0</v>
      </c>
    </row>
    <row r="41" spans="1:8" ht="21" customHeight="1" x14ac:dyDescent="0.15">
      <c r="A41" s="452" t="str">
        <f>'06月統合家計簿'!A41</f>
        <v>年内の出金予定項目明細を記してください</v>
      </c>
      <c r="B41" s="449"/>
      <c r="C41" s="449"/>
      <c r="D41" s="449"/>
      <c r="E41" s="1198">
        <f>'06月統合家計簿'!E41</f>
        <v>0</v>
      </c>
      <c r="F41" s="223">
        <f t="shared" si="3"/>
        <v>0</v>
      </c>
      <c r="G41" s="225">
        <f t="shared" ref="G41:G57" si="4">E41*6</f>
        <v>0</v>
      </c>
    </row>
    <row r="42" spans="1:8" ht="21" customHeight="1" x14ac:dyDescent="0.15">
      <c r="A42" s="452" t="str">
        <f>'06月統合家計簿'!A42</f>
        <v>年内の出金予定項目明細を記してください</v>
      </c>
      <c r="B42" s="452"/>
      <c r="C42" s="452"/>
      <c r="D42" s="452"/>
      <c r="E42" s="1198">
        <f>'06月統合家計簿'!E42</f>
        <v>0</v>
      </c>
      <c r="F42" s="223">
        <f t="shared" si="3"/>
        <v>0</v>
      </c>
      <c r="G42" s="225">
        <f t="shared" si="4"/>
        <v>0</v>
      </c>
    </row>
    <row r="43" spans="1:8" ht="21" customHeight="1" x14ac:dyDescent="0.15">
      <c r="A43" s="452" t="str">
        <f>'06月統合家計簿'!A43</f>
        <v>年内の出金予定項目明細を記してください</v>
      </c>
      <c r="B43" s="452"/>
      <c r="C43" s="452"/>
      <c r="D43" s="452"/>
      <c r="E43" s="1198">
        <f>'06月統合家計簿'!E43</f>
        <v>0</v>
      </c>
      <c r="F43" s="223">
        <f>E43*12</f>
        <v>0</v>
      </c>
      <c r="G43" s="225">
        <f t="shared" si="4"/>
        <v>0</v>
      </c>
    </row>
    <row r="44" spans="1:8" ht="21" customHeight="1" x14ac:dyDescent="0.15">
      <c r="A44" s="452" t="str">
        <f>'06月統合家計簿'!A44</f>
        <v>年内の出金予定項目明細を記してください</v>
      </c>
      <c r="B44" s="452"/>
      <c r="C44" s="452"/>
      <c r="D44" s="452"/>
      <c r="E44" s="1198">
        <f>'06月統合家計簿'!E44</f>
        <v>0</v>
      </c>
      <c r="F44" s="223">
        <f t="shared" si="3"/>
        <v>0</v>
      </c>
      <c r="G44" s="225">
        <f t="shared" si="4"/>
        <v>0</v>
      </c>
    </row>
    <row r="45" spans="1:8" ht="21" customHeight="1" x14ac:dyDescent="0.15">
      <c r="A45" s="452" t="str">
        <f>'06月統合家計簿'!A45</f>
        <v>年内の出金予定項目明細を記してください</v>
      </c>
      <c r="B45" s="452"/>
      <c r="C45" s="452"/>
      <c r="D45" s="452"/>
      <c r="E45" s="1198">
        <f>'06月統合家計簿'!E45</f>
        <v>0</v>
      </c>
      <c r="F45" s="223">
        <f t="shared" si="3"/>
        <v>0</v>
      </c>
      <c r="G45" s="225">
        <f t="shared" si="4"/>
        <v>0</v>
      </c>
    </row>
    <row r="46" spans="1:8" ht="21" customHeight="1" x14ac:dyDescent="0.15">
      <c r="A46" s="452" t="str">
        <f>'06月統合家計簿'!A46</f>
        <v>年内の出金予定項目明細を記してください</v>
      </c>
      <c r="B46" s="452"/>
      <c r="C46" s="452"/>
      <c r="D46" s="452"/>
      <c r="E46" s="1198">
        <f>'06月統合家計簿'!E46</f>
        <v>0</v>
      </c>
      <c r="F46" s="223">
        <f t="shared" si="3"/>
        <v>0</v>
      </c>
      <c r="G46" s="225">
        <f t="shared" si="4"/>
        <v>0</v>
      </c>
    </row>
    <row r="47" spans="1:8" ht="21" customHeight="1" x14ac:dyDescent="0.15">
      <c r="A47" s="452" t="str">
        <f>'06月統合家計簿'!A47</f>
        <v>年内の出金予定項目明細を記してください</v>
      </c>
      <c r="B47" s="452"/>
      <c r="C47" s="452"/>
      <c r="D47" s="452"/>
      <c r="E47" s="1198">
        <f>'06月統合家計簿'!E47</f>
        <v>0</v>
      </c>
      <c r="F47" s="223">
        <f t="shared" si="3"/>
        <v>0</v>
      </c>
      <c r="G47" s="225">
        <f t="shared" si="4"/>
        <v>0</v>
      </c>
    </row>
    <row r="48" spans="1:8" ht="21" customHeight="1" x14ac:dyDescent="0.15">
      <c r="A48" s="452" t="str">
        <f>'06月統合家計簿'!A48</f>
        <v>年内の出金予定項目明細を記してください</v>
      </c>
      <c r="B48" s="452"/>
      <c r="C48" s="452"/>
      <c r="D48" s="452"/>
      <c r="E48" s="1198">
        <f>'06月統合家計簿'!E48</f>
        <v>0</v>
      </c>
      <c r="F48" s="223">
        <f t="shared" si="3"/>
        <v>0</v>
      </c>
      <c r="G48" s="225">
        <f t="shared" si="4"/>
        <v>0</v>
      </c>
    </row>
    <row r="49" spans="1:7" ht="21" customHeight="1" x14ac:dyDescent="0.15">
      <c r="A49" s="452" t="str">
        <f>'06月統合家計簿'!A49</f>
        <v>年内の出金予定項目明細を記してください</v>
      </c>
      <c r="B49" s="452"/>
      <c r="C49" s="452"/>
      <c r="D49" s="452"/>
      <c r="E49" s="1198">
        <f>'06月統合家計簿'!E49</f>
        <v>0</v>
      </c>
      <c r="F49" s="223">
        <f t="shared" si="3"/>
        <v>0</v>
      </c>
      <c r="G49" s="225">
        <f t="shared" si="4"/>
        <v>0</v>
      </c>
    </row>
    <row r="50" spans="1:7" ht="21" customHeight="1" x14ac:dyDescent="0.15">
      <c r="A50" s="452" t="str">
        <f>'06月統合家計簿'!A50</f>
        <v>年内の出金予定項目明細を記してください</v>
      </c>
      <c r="B50" s="452"/>
      <c r="C50" s="452"/>
      <c r="D50" s="452"/>
      <c r="E50" s="1198">
        <f>'06月統合家計簿'!E50</f>
        <v>0</v>
      </c>
      <c r="F50" s="223">
        <f t="shared" si="3"/>
        <v>0</v>
      </c>
      <c r="G50" s="225">
        <f t="shared" si="4"/>
        <v>0</v>
      </c>
    </row>
    <row r="51" spans="1:7" ht="21" customHeight="1" x14ac:dyDescent="0.15">
      <c r="A51" s="452" t="str">
        <f>'06月統合家計簿'!A51</f>
        <v>年内の出金予定項目明細を記してください</v>
      </c>
      <c r="B51" s="452"/>
      <c r="C51" s="452"/>
      <c r="D51" s="452"/>
      <c r="E51" s="1198">
        <f>'06月統合家計簿'!E51</f>
        <v>0</v>
      </c>
      <c r="F51" s="223">
        <f t="shared" si="3"/>
        <v>0</v>
      </c>
      <c r="G51" s="225">
        <f t="shared" si="4"/>
        <v>0</v>
      </c>
    </row>
    <row r="52" spans="1:7" ht="21" customHeight="1" x14ac:dyDescent="0.15">
      <c r="A52" s="452" t="str">
        <f>'06月統合家計簿'!A52</f>
        <v>年内の出金予定項目明細を記してください</v>
      </c>
      <c r="B52" s="452"/>
      <c r="C52" s="452"/>
      <c r="D52" s="452"/>
      <c r="E52" s="1198">
        <f>'06月統合家計簿'!E52</f>
        <v>0</v>
      </c>
      <c r="F52" s="223">
        <f t="shared" si="3"/>
        <v>0</v>
      </c>
      <c r="G52" s="225">
        <f t="shared" si="4"/>
        <v>0</v>
      </c>
    </row>
    <row r="53" spans="1:7" ht="21" customHeight="1" x14ac:dyDescent="0.15">
      <c r="A53" s="452" t="str">
        <f>'06月統合家計簿'!A53</f>
        <v>年内の出金予定項目明細を記してください</v>
      </c>
      <c r="B53" s="452"/>
      <c r="C53" s="452"/>
      <c r="D53" s="452"/>
      <c r="E53" s="1198">
        <f>'06月統合家計簿'!E53</f>
        <v>0</v>
      </c>
      <c r="F53" s="223">
        <f t="shared" si="3"/>
        <v>0</v>
      </c>
      <c r="G53" s="225">
        <f t="shared" si="4"/>
        <v>0</v>
      </c>
    </row>
    <row r="54" spans="1:7" ht="21" customHeight="1" x14ac:dyDescent="0.15">
      <c r="A54" s="452" t="str">
        <f>'06月統合家計簿'!A54</f>
        <v>年内の出金予定項目明細を記してください</v>
      </c>
      <c r="B54" s="452"/>
      <c r="C54" s="452"/>
      <c r="D54" s="452"/>
      <c r="E54" s="1198">
        <f>'06月統合家計簿'!E54</f>
        <v>0</v>
      </c>
      <c r="F54" s="223">
        <f t="shared" si="3"/>
        <v>0</v>
      </c>
      <c r="G54" s="225">
        <f t="shared" si="4"/>
        <v>0</v>
      </c>
    </row>
    <row r="55" spans="1:7" ht="21" customHeight="1" x14ac:dyDescent="0.15">
      <c r="A55" s="452" t="str">
        <f>'06月統合家計簿'!A55</f>
        <v>年内の出金予定項目明細を記してください</v>
      </c>
      <c r="B55" s="452"/>
      <c r="C55" s="452"/>
      <c r="D55" s="452"/>
      <c r="E55" s="1198">
        <f>'06月統合家計簿'!E55</f>
        <v>0</v>
      </c>
      <c r="F55" s="223">
        <f t="shared" si="3"/>
        <v>0</v>
      </c>
      <c r="G55" s="225">
        <f t="shared" si="4"/>
        <v>0</v>
      </c>
    </row>
    <row r="56" spans="1:7" ht="21" customHeight="1" x14ac:dyDescent="0.15">
      <c r="A56" s="452" t="str">
        <f>'06月統合家計簿'!A56</f>
        <v>年内の出金予定項目明細を記してください</v>
      </c>
      <c r="B56" s="452"/>
      <c r="C56" s="452"/>
      <c r="D56" s="452"/>
      <c r="E56" s="1198">
        <f>'06月統合家計簿'!E56</f>
        <v>0</v>
      </c>
      <c r="F56" s="223">
        <f t="shared" si="3"/>
        <v>0</v>
      </c>
      <c r="G56" s="225">
        <f t="shared" si="4"/>
        <v>0</v>
      </c>
    </row>
    <row r="57" spans="1:7" ht="21" customHeight="1" thickBot="1" x14ac:dyDescent="0.2">
      <c r="A57" s="452" t="str">
        <f>'06月統合家計簿'!A57</f>
        <v>年内の出金予定項目明細を記してください</v>
      </c>
      <c r="B57" s="457"/>
      <c r="C57" s="457"/>
      <c r="D57" s="457"/>
      <c r="E57" s="1199">
        <f>'06月統合家計簿'!E57</f>
        <v>0</v>
      </c>
      <c r="F57" s="227">
        <f t="shared" si="3"/>
        <v>0</v>
      </c>
      <c r="G57" s="292">
        <f t="shared" si="4"/>
        <v>0</v>
      </c>
    </row>
    <row r="58" spans="1:7" ht="42" customHeight="1" thickBot="1" x14ac:dyDescent="0.2">
      <c r="A58" s="213"/>
      <c r="B58" s="198"/>
      <c r="C58" s="198"/>
      <c r="D58" s="202" t="s">
        <v>69</v>
      </c>
      <c r="E58" s="221">
        <f>SUM(E38:E57)</f>
        <v>0</v>
      </c>
      <c r="F58" s="221">
        <f>SUM(F38:F57)</f>
        <v>0</v>
      </c>
      <c r="G58" s="226">
        <f>SUM(G38:G57)</f>
        <v>0</v>
      </c>
    </row>
    <row r="59" spans="1:7" ht="39.75" customHeight="1" x14ac:dyDescent="0.2">
      <c r="A59" s="193"/>
      <c r="B59" s="1"/>
      <c r="C59" s="1"/>
      <c r="D59" s="1"/>
      <c r="E59" s="1"/>
      <c r="F59" s="207" t="s">
        <v>75</v>
      </c>
      <c r="G59" s="229">
        <f>G34-G58</f>
        <v>0</v>
      </c>
    </row>
    <row r="60" spans="1:7" ht="18" customHeight="1" x14ac:dyDescent="0.15">
      <c r="A60" s="194"/>
      <c r="B60" s="1"/>
      <c r="C60" s="1"/>
      <c r="D60" s="1"/>
      <c r="E60" s="200"/>
      <c r="F60" s="1"/>
      <c r="G60" s="219" t="s">
        <v>188</v>
      </c>
    </row>
    <row r="61" spans="1:7" ht="18" customHeight="1" x14ac:dyDescent="0.15">
      <c r="A61" s="194"/>
      <c r="B61" s="1"/>
      <c r="C61" s="1"/>
      <c r="D61" s="1"/>
      <c r="E61" s="200"/>
      <c r="F61" s="219"/>
      <c r="G61" s="2"/>
    </row>
  </sheetData>
  <sheetProtection sheet="1" objects="1" scenarios="1"/>
  <mergeCells count="7">
    <mergeCell ref="A37:D37"/>
    <mergeCell ref="A1:G1"/>
    <mergeCell ref="A2:G2"/>
    <mergeCell ref="A20:G20"/>
    <mergeCell ref="A6:B6"/>
    <mergeCell ref="A23:F23"/>
    <mergeCell ref="A22:D22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>
    <tabColor rgb="FFFFFFEF"/>
  </sheetPr>
  <dimension ref="A1:AD57"/>
  <sheetViews>
    <sheetView workbookViewId="0">
      <pane xSplit="1" ySplit="4" topLeftCell="B5" activePane="bottomRight" state="frozen"/>
      <selection activeCell="B55" sqref="B55"/>
      <selection pane="topRight" activeCell="B55" sqref="B55"/>
      <selection pane="bottomLeft" activeCell="B55" sqref="B55"/>
      <selection pane="bottomRight" sqref="A1:L1"/>
    </sheetView>
  </sheetViews>
  <sheetFormatPr defaultRowHeight="18.75" x14ac:dyDescent="0.4"/>
  <cols>
    <col min="1" max="1" width="15.625" style="11" customWidth="1"/>
    <col min="2" max="3" width="13.125" style="11" customWidth="1"/>
    <col min="4" max="4" width="35.625" style="11" customWidth="1"/>
    <col min="5" max="5" width="9.625" style="11" customWidth="1"/>
    <col min="6" max="6" width="13.125" style="11" customWidth="1"/>
    <col min="7" max="7" width="35.625" style="11" customWidth="1"/>
    <col min="8" max="8" width="9.625" style="10" customWidth="1"/>
    <col min="9" max="9" width="13.125" style="11" customWidth="1"/>
    <col min="10" max="10" width="35.625" style="11" customWidth="1"/>
    <col min="11" max="11" width="9.625" style="11" customWidth="1"/>
    <col min="12" max="12" width="16.625" style="122" bestFit="1" customWidth="1"/>
    <col min="13" max="13" width="13.75" style="14" customWidth="1"/>
    <col min="14" max="14" width="14.25" style="15" bestFit="1" customWidth="1"/>
    <col min="15" max="15" width="10.875" style="16" bestFit="1" customWidth="1"/>
    <col min="16" max="16" width="9" style="11"/>
    <col min="17" max="17" width="10.25" style="17" bestFit="1" customWidth="1"/>
    <col min="18" max="18" width="14.5" style="18" customWidth="1"/>
    <col min="19" max="19" width="10.625" style="19" bestFit="1" customWidth="1"/>
    <col min="20" max="20" width="9.125" style="20" bestFit="1" customWidth="1"/>
    <col min="21" max="21" width="9" style="21"/>
    <col min="22" max="22" width="16.5" style="18" customWidth="1"/>
    <col min="23" max="23" width="11.375" style="20" bestFit="1" customWidth="1"/>
    <col min="24" max="24" width="12.125" style="22" customWidth="1"/>
    <col min="25" max="25" width="12.625" style="23" customWidth="1"/>
    <col min="26" max="26" width="10.5" style="24" bestFit="1" customWidth="1"/>
    <col min="27" max="27" width="9.125" style="25" bestFit="1" customWidth="1"/>
    <col min="28" max="28" width="5.125" style="123" customWidth="1"/>
    <col min="29" max="29" width="10" style="17" customWidth="1"/>
    <col min="30" max="30" width="12.25" style="17" customWidth="1"/>
    <col min="31" max="31" width="12.25" style="11" customWidth="1"/>
    <col min="32" max="16384" width="9" style="11"/>
  </cols>
  <sheetData>
    <row r="1" spans="1:28" ht="63" customHeight="1" x14ac:dyDescent="0.4">
      <c r="A1" s="1230" t="s">
        <v>243</v>
      </c>
      <c r="B1" s="1230"/>
      <c r="C1" s="1230"/>
      <c r="D1" s="1230"/>
      <c r="E1" s="1230"/>
      <c r="F1" s="1230"/>
      <c r="G1" s="1230"/>
      <c r="H1" s="1230"/>
      <c r="I1" s="1230"/>
      <c r="J1" s="1230"/>
      <c r="K1" s="1230"/>
      <c r="L1" s="1230"/>
      <c r="AB1" s="31"/>
    </row>
    <row r="2" spans="1:28" ht="21" customHeight="1" x14ac:dyDescent="0.4">
      <c r="A2" s="1231" t="s">
        <v>10</v>
      </c>
      <c r="B2" s="1231"/>
      <c r="C2" s="1231"/>
      <c r="D2" s="1231"/>
      <c r="E2" s="1231"/>
      <c r="F2" s="1231"/>
      <c r="G2" s="1231"/>
      <c r="H2" s="1231"/>
      <c r="I2" s="1231"/>
      <c r="J2" s="1231"/>
      <c r="K2" s="1231"/>
      <c r="L2" s="1231"/>
      <c r="AB2" s="31"/>
    </row>
    <row r="3" spans="1:28" ht="21" customHeight="1" thickBot="1" x14ac:dyDescent="0.45">
      <c r="A3" s="9" t="s">
        <v>112</v>
      </c>
      <c r="C3" s="32" t="s">
        <v>11</v>
      </c>
      <c r="D3" s="33"/>
      <c r="E3" s="33"/>
      <c r="F3" s="34"/>
      <c r="G3" s="33"/>
      <c r="H3" s="33"/>
      <c r="I3" s="35"/>
      <c r="J3" s="12" t="s">
        <v>6</v>
      </c>
      <c r="K3" s="13" t="s">
        <v>7</v>
      </c>
      <c r="L3" s="36">
        <f ca="1">NOW()</f>
        <v>44276.014670717595</v>
      </c>
      <c r="AB3" s="17"/>
    </row>
    <row r="4" spans="1:28" ht="52.5" customHeight="1" thickTop="1" thickBot="1" x14ac:dyDescent="0.45">
      <c r="A4" s="37" t="s">
        <v>12</v>
      </c>
      <c r="B4" s="38" t="s">
        <v>13</v>
      </c>
      <c r="C4" s="39" t="s">
        <v>14</v>
      </c>
      <c r="D4" s="40" t="s">
        <v>15</v>
      </c>
      <c r="E4" s="41" t="s">
        <v>16</v>
      </c>
      <c r="F4" s="42" t="s">
        <v>17</v>
      </c>
      <c r="G4" s="43" t="s">
        <v>18</v>
      </c>
      <c r="H4" s="44" t="s">
        <v>19</v>
      </c>
      <c r="I4" s="45" t="s">
        <v>20</v>
      </c>
      <c r="J4" s="46" t="s">
        <v>21</v>
      </c>
      <c r="K4" s="47" t="s">
        <v>22</v>
      </c>
      <c r="L4" s="48" t="s">
        <v>23</v>
      </c>
      <c r="M4" s="49"/>
      <c r="N4" s="50"/>
      <c r="O4" s="51"/>
      <c r="Q4" s="52"/>
      <c r="R4" s="49"/>
      <c r="S4" s="53"/>
      <c r="T4" s="54"/>
      <c r="U4" s="55"/>
      <c r="AB4" s="17"/>
    </row>
    <row r="5" spans="1:28" ht="19.5" thickTop="1" x14ac:dyDescent="0.4">
      <c r="A5" s="56" t="str">
        <f>'07月統合家計簿'!A7</f>
        <v>○○銀行　１</v>
      </c>
      <c r="B5" s="182">
        <f>'06月銀行口座入出金表'!L5</f>
        <v>0</v>
      </c>
      <c r="C5" s="57">
        <f>'07月カード利用明細表'!B14</f>
        <v>0</v>
      </c>
      <c r="D5" s="505" t="s">
        <v>50</v>
      </c>
      <c r="E5" s="460"/>
      <c r="F5" s="476"/>
      <c r="G5" s="491"/>
      <c r="H5" s="482"/>
      <c r="I5" s="492"/>
      <c r="J5" s="491"/>
      <c r="K5" s="493"/>
      <c r="L5" s="58">
        <f>B5-SUM(C5:C7)+SUM(F5:F9)-SUM(I5:I9)</f>
        <v>0</v>
      </c>
      <c r="M5" s="49"/>
      <c r="N5" s="59"/>
      <c r="O5" s="51"/>
      <c r="Q5" s="52"/>
      <c r="R5" s="49"/>
      <c r="S5" s="53"/>
      <c r="T5" s="54"/>
      <c r="U5" s="55"/>
      <c r="AB5" s="17"/>
    </row>
    <row r="6" spans="1:28" x14ac:dyDescent="0.4">
      <c r="A6" s="60" t="s">
        <v>24</v>
      </c>
      <c r="B6" s="61"/>
      <c r="C6" s="485"/>
      <c r="D6" s="459"/>
      <c r="E6" s="486"/>
      <c r="F6" s="461"/>
      <c r="G6" s="487"/>
      <c r="H6" s="463"/>
      <c r="I6" s="464"/>
      <c r="J6" s="462"/>
      <c r="K6" s="465"/>
      <c r="L6" s="62"/>
      <c r="M6" s="49"/>
      <c r="N6" s="50"/>
      <c r="O6" s="51"/>
      <c r="Q6" s="52"/>
      <c r="R6" s="49"/>
      <c r="S6" s="53"/>
      <c r="T6" s="54"/>
      <c r="U6" s="55"/>
      <c r="AB6" s="17"/>
    </row>
    <row r="7" spans="1:28" x14ac:dyDescent="0.4">
      <c r="A7" s="63">
        <f>SUM(C5:C7)</f>
        <v>0</v>
      </c>
      <c r="B7" s="61"/>
      <c r="C7" s="458"/>
      <c r="D7" s="459"/>
      <c r="E7" s="460"/>
      <c r="F7" s="461"/>
      <c r="G7" s="462"/>
      <c r="H7" s="463"/>
      <c r="I7" s="464"/>
      <c r="J7" s="462"/>
      <c r="K7" s="465"/>
      <c r="L7" s="62"/>
      <c r="M7" s="49"/>
      <c r="N7" s="50"/>
      <c r="O7" s="51"/>
      <c r="Q7" s="52"/>
      <c r="R7" s="49"/>
      <c r="S7" s="53"/>
      <c r="T7" s="54"/>
      <c r="U7" s="55"/>
      <c r="AB7" s="17"/>
    </row>
    <row r="8" spans="1:28" x14ac:dyDescent="0.4">
      <c r="A8" s="64" t="s">
        <v>25</v>
      </c>
      <c r="B8" s="61"/>
      <c r="C8" s="458"/>
      <c r="D8" s="481"/>
      <c r="E8" s="460"/>
      <c r="F8" s="461"/>
      <c r="G8" s="462"/>
      <c r="H8" s="463"/>
      <c r="I8" s="464"/>
      <c r="J8" s="462"/>
      <c r="K8" s="465"/>
      <c r="L8" s="62"/>
      <c r="M8" s="49"/>
      <c r="N8" s="50"/>
      <c r="O8" s="51"/>
      <c r="Q8" s="52"/>
      <c r="R8" s="49"/>
      <c r="S8" s="53"/>
      <c r="T8" s="54"/>
      <c r="U8" s="55"/>
      <c r="AB8" s="17"/>
    </row>
    <row r="9" spans="1:28" ht="19.5" thickBot="1" x14ac:dyDescent="0.45">
      <c r="A9" s="65">
        <f>B5-SUM(C5:C9)</f>
        <v>0</v>
      </c>
      <c r="B9" s="188"/>
      <c r="C9" s="488"/>
      <c r="D9" s="489"/>
      <c r="E9" s="490"/>
      <c r="F9" s="469"/>
      <c r="G9" s="470"/>
      <c r="H9" s="471"/>
      <c r="I9" s="472"/>
      <c r="J9" s="470"/>
      <c r="K9" s="473"/>
      <c r="L9" s="67"/>
      <c r="M9" s="49"/>
      <c r="N9" s="50"/>
      <c r="O9" s="51"/>
      <c r="Q9" s="52"/>
      <c r="R9" s="49"/>
      <c r="S9" s="53"/>
      <c r="T9" s="54"/>
      <c r="U9" s="55"/>
      <c r="AB9" s="17"/>
    </row>
    <row r="10" spans="1:28" x14ac:dyDescent="0.4">
      <c r="A10" s="68" t="str">
        <f>'07月統合家計簿'!A8</f>
        <v>○○銀行　２</v>
      </c>
      <c r="B10" s="502">
        <f>'06月銀行口座入出金表'!L10</f>
        <v>0</v>
      </c>
      <c r="C10" s="69">
        <f>'07月カード利用明細表'!B26</f>
        <v>0</v>
      </c>
      <c r="D10" s="474" t="s">
        <v>51</v>
      </c>
      <c r="E10" s="475"/>
      <c r="F10" s="476"/>
      <c r="G10" s="477"/>
      <c r="H10" s="463"/>
      <c r="I10" s="478"/>
      <c r="J10" s="477"/>
      <c r="K10" s="479"/>
      <c r="L10" s="58">
        <f>B10-SUM(C10:C14)+SUM(F10:F14)-SUM(I10:I14)</f>
        <v>0</v>
      </c>
      <c r="M10" s="49"/>
      <c r="N10" s="50"/>
      <c r="O10" s="51"/>
      <c r="Q10" s="52"/>
      <c r="R10" s="49"/>
      <c r="S10" s="53"/>
      <c r="T10" s="54"/>
      <c r="U10" s="55"/>
      <c r="AB10" s="17"/>
    </row>
    <row r="11" spans="1:28" x14ac:dyDescent="0.4">
      <c r="A11" s="60" t="s">
        <v>24</v>
      </c>
      <c r="B11" s="61"/>
      <c r="C11" s="458"/>
      <c r="D11" s="459"/>
      <c r="E11" s="460"/>
      <c r="F11" s="461"/>
      <c r="G11" s="462"/>
      <c r="H11" s="463"/>
      <c r="I11" s="464"/>
      <c r="J11" s="462"/>
      <c r="K11" s="465"/>
      <c r="L11" s="62"/>
      <c r="M11" s="49"/>
      <c r="N11" s="50"/>
      <c r="O11" s="51"/>
      <c r="Q11" s="52"/>
      <c r="R11" s="49"/>
      <c r="S11" s="53"/>
      <c r="T11" s="54"/>
      <c r="U11" s="55"/>
      <c r="AB11" s="17"/>
    </row>
    <row r="12" spans="1:28" x14ac:dyDescent="0.4">
      <c r="A12" s="63">
        <f>SUM(C10:C14)</f>
        <v>0</v>
      </c>
      <c r="B12" s="61"/>
      <c r="C12" s="458"/>
      <c r="D12" s="459"/>
      <c r="E12" s="460"/>
      <c r="F12" s="461"/>
      <c r="G12" s="462"/>
      <c r="H12" s="463"/>
      <c r="I12" s="464"/>
      <c r="J12" s="462"/>
      <c r="K12" s="465"/>
      <c r="L12" s="62"/>
      <c r="M12" s="49"/>
      <c r="N12" s="50"/>
      <c r="O12" s="51"/>
      <c r="Q12" s="52"/>
      <c r="R12" s="49"/>
      <c r="S12" s="53"/>
      <c r="T12" s="54"/>
      <c r="U12" s="55"/>
      <c r="AB12" s="17"/>
    </row>
    <row r="13" spans="1:28" x14ac:dyDescent="0.4">
      <c r="A13" s="64" t="s">
        <v>25</v>
      </c>
      <c r="B13" s="61"/>
      <c r="C13" s="458"/>
      <c r="D13" s="481"/>
      <c r="E13" s="460"/>
      <c r="F13" s="461"/>
      <c r="G13" s="462"/>
      <c r="H13" s="463"/>
      <c r="I13" s="464"/>
      <c r="J13" s="462"/>
      <c r="K13" s="465"/>
      <c r="L13" s="62"/>
      <c r="M13" s="49"/>
      <c r="N13" s="50"/>
      <c r="O13" s="51"/>
      <c r="Q13" s="52"/>
      <c r="R13" s="49"/>
      <c r="S13" s="53"/>
      <c r="T13" s="54"/>
      <c r="U13" s="55"/>
      <c r="AB13" s="17"/>
    </row>
    <row r="14" spans="1:28" ht="19.5" thickBot="1" x14ac:dyDescent="0.45">
      <c r="A14" s="65">
        <f>B10-SUM(C10:C14)</f>
        <v>0</v>
      </c>
      <c r="B14" s="188"/>
      <c r="C14" s="466"/>
      <c r="D14" s="484"/>
      <c r="E14" s="468"/>
      <c r="F14" s="469"/>
      <c r="G14" s="470"/>
      <c r="H14" s="471"/>
      <c r="I14" s="472"/>
      <c r="J14" s="470"/>
      <c r="K14" s="473"/>
      <c r="L14" s="67"/>
      <c r="M14" s="49"/>
      <c r="N14" s="50"/>
      <c r="O14" s="51"/>
      <c r="Q14" s="52"/>
      <c r="R14" s="49"/>
      <c r="S14" s="53"/>
      <c r="T14" s="54"/>
      <c r="U14" s="55"/>
      <c r="AB14" s="17"/>
    </row>
    <row r="15" spans="1:28" x14ac:dyDescent="0.4">
      <c r="A15" s="68" t="str">
        <f>'07月統合家計簿'!A9</f>
        <v>○○銀行　３</v>
      </c>
      <c r="B15" s="502">
        <f>'06月銀行口座入出金表'!L15</f>
        <v>0</v>
      </c>
      <c r="C15" s="69">
        <f>'07月カード利用明細表'!B38</f>
        <v>0</v>
      </c>
      <c r="D15" s="474" t="s">
        <v>52</v>
      </c>
      <c r="E15" s="475"/>
      <c r="F15" s="476"/>
      <c r="G15" s="477"/>
      <c r="H15" s="463"/>
      <c r="I15" s="478"/>
      <c r="J15" s="477"/>
      <c r="K15" s="479"/>
      <c r="L15" s="58">
        <f>B15-SUM(C15:C19)+SUM(F15:F19)-SUM(I15:I19)</f>
        <v>0</v>
      </c>
      <c r="M15" s="49"/>
      <c r="N15" s="50"/>
      <c r="O15" s="51"/>
      <c r="Q15" s="52"/>
      <c r="R15" s="49"/>
      <c r="S15" s="53"/>
      <c r="T15" s="54"/>
      <c r="U15" s="55"/>
      <c r="AB15" s="17"/>
    </row>
    <row r="16" spans="1:28" x14ac:dyDescent="0.4">
      <c r="A16" s="60" t="s">
        <v>24</v>
      </c>
      <c r="B16" s="61"/>
      <c r="C16" s="458"/>
      <c r="D16" s="459"/>
      <c r="E16" s="460"/>
      <c r="F16" s="461"/>
      <c r="G16" s="462"/>
      <c r="H16" s="463"/>
      <c r="I16" s="464"/>
      <c r="J16" s="462"/>
      <c r="K16" s="465"/>
      <c r="L16" s="62"/>
      <c r="M16" s="49"/>
      <c r="N16" s="50"/>
      <c r="O16" s="51"/>
      <c r="Q16" s="52"/>
      <c r="R16" s="49"/>
      <c r="S16" s="53"/>
      <c r="T16" s="54"/>
      <c r="U16" s="55"/>
      <c r="AB16" s="17"/>
    </row>
    <row r="17" spans="1:27" s="17" customFormat="1" x14ac:dyDescent="0.4">
      <c r="A17" s="63">
        <f>SUM(C15:C19)</f>
        <v>0</v>
      </c>
      <c r="B17" s="61"/>
      <c r="C17" s="458"/>
      <c r="D17" s="481"/>
      <c r="E17" s="460"/>
      <c r="F17" s="461"/>
      <c r="G17" s="462"/>
      <c r="H17" s="463"/>
      <c r="I17" s="464"/>
      <c r="J17" s="462"/>
      <c r="K17" s="465"/>
      <c r="L17" s="62"/>
      <c r="M17" s="49"/>
      <c r="N17" s="50"/>
      <c r="O17" s="51"/>
      <c r="P17" s="11"/>
      <c r="Q17" s="52"/>
      <c r="R17" s="49"/>
      <c r="S17" s="53"/>
      <c r="T17" s="54"/>
      <c r="U17" s="55"/>
      <c r="V17" s="18"/>
      <c r="W17" s="20"/>
      <c r="X17" s="22"/>
      <c r="Y17" s="23"/>
      <c r="Z17" s="24"/>
      <c r="AA17" s="25"/>
    </row>
    <row r="18" spans="1:27" s="17" customFormat="1" x14ac:dyDescent="0.4">
      <c r="A18" s="64" t="s">
        <v>25</v>
      </c>
      <c r="B18" s="61"/>
      <c r="C18" s="458"/>
      <c r="D18" s="481"/>
      <c r="E18" s="460"/>
      <c r="F18" s="461"/>
      <c r="G18" s="462"/>
      <c r="H18" s="463"/>
      <c r="I18" s="464"/>
      <c r="J18" s="462"/>
      <c r="K18" s="465"/>
      <c r="L18" s="62"/>
      <c r="M18" s="49"/>
      <c r="N18" s="50"/>
      <c r="O18" s="51"/>
      <c r="P18" s="11"/>
      <c r="Q18" s="52"/>
      <c r="R18" s="49"/>
      <c r="S18" s="53"/>
      <c r="T18" s="54"/>
      <c r="U18" s="55"/>
      <c r="V18" s="18"/>
      <c r="W18" s="20"/>
      <c r="X18" s="22"/>
      <c r="Y18" s="23"/>
      <c r="Z18" s="24"/>
      <c r="AA18" s="25"/>
    </row>
    <row r="19" spans="1:27" s="17" customFormat="1" ht="19.5" thickBot="1" x14ac:dyDescent="0.45">
      <c r="A19" s="65">
        <f>B15-SUM(C15:C19)</f>
        <v>0</v>
      </c>
      <c r="B19" s="188"/>
      <c r="C19" s="466"/>
      <c r="D19" s="481"/>
      <c r="E19" s="468"/>
      <c r="F19" s="469"/>
      <c r="G19" s="470"/>
      <c r="H19" s="471"/>
      <c r="I19" s="472"/>
      <c r="J19" s="470"/>
      <c r="K19" s="473"/>
      <c r="L19" s="67"/>
      <c r="M19" s="49"/>
      <c r="N19" s="50"/>
      <c r="O19" s="51"/>
      <c r="P19" s="11"/>
      <c r="Q19" s="52"/>
      <c r="R19" s="49"/>
      <c r="S19" s="53"/>
      <c r="T19" s="54"/>
      <c r="U19" s="55"/>
      <c r="V19" s="18"/>
      <c r="W19" s="20"/>
      <c r="X19" s="22"/>
      <c r="Y19" s="23"/>
      <c r="Z19" s="24"/>
      <c r="AA19" s="25"/>
    </row>
    <row r="20" spans="1:27" s="17" customFormat="1" x14ac:dyDescent="0.4">
      <c r="A20" s="68" t="str">
        <f>'07月統合家計簿'!A10</f>
        <v>○○銀行　４</v>
      </c>
      <c r="B20" s="502">
        <f>'06月銀行口座入出金表'!L20</f>
        <v>0</v>
      </c>
      <c r="C20" s="69">
        <f>'07月カード利用明細表'!B50</f>
        <v>0</v>
      </c>
      <c r="D20" s="474" t="s">
        <v>53</v>
      </c>
      <c r="E20" s="475"/>
      <c r="F20" s="476"/>
      <c r="G20" s="477"/>
      <c r="H20" s="463"/>
      <c r="I20" s="478"/>
      <c r="J20" s="477"/>
      <c r="K20" s="479"/>
      <c r="L20" s="58">
        <f>B20-SUM(C20:C24)+SUM(F20:F24)-SUM(I20:I24)</f>
        <v>0</v>
      </c>
      <c r="M20" s="49"/>
      <c r="N20" s="50"/>
      <c r="O20" s="51"/>
      <c r="P20" s="11"/>
      <c r="Q20" s="52"/>
      <c r="R20" s="49"/>
      <c r="S20" s="53"/>
      <c r="T20" s="54"/>
      <c r="U20" s="55"/>
      <c r="V20" s="18"/>
      <c r="W20" s="20"/>
      <c r="X20" s="22"/>
      <c r="Y20" s="23"/>
      <c r="Z20" s="24"/>
      <c r="AA20" s="25"/>
    </row>
    <row r="21" spans="1:27" s="17" customFormat="1" x14ac:dyDescent="0.4">
      <c r="A21" s="60" t="s">
        <v>24</v>
      </c>
      <c r="B21" s="61"/>
      <c r="C21" s="458"/>
      <c r="D21" s="459"/>
      <c r="E21" s="460"/>
      <c r="F21" s="461"/>
      <c r="G21" s="462"/>
      <c r="H21" s="463"/>
      <c r="I21" s="464"/>
      <c r="J21" s="462"/>
      <c r="K21" s="465"/>
      <c r="L21" s="62"/>
      <c r="M21" s="49"/>
      <c r="N21" s="50"/>
      <c r="O21" s="51"/>
      <c r="P21" s="11"/>
      <c r="Q21" s="52"/>
      <c r="R21" s="49"/>
      <c r="S21" s="53"/>
      <c r="T21" s="54"/>
      <c r="U21" s="55"/>
      <c r="V21" s="18"/>
      <c r="W21" s="20"/>
      <c r="X21" s="22"/>
      <c r="Y21" s="23"/>
      <c r="Z21" s="24"/>
      <c r="AA21" s="25"/>
    </row>
    <row r="22" spans="1:27" s="17" customFormat="1" x14ac:dyDescent="0.4">
      <c r="A22" s="63">
        <f>SUM(C20:C24)</f>
        <v>0</v>
      </c>
      <c r="B22" s="61"/>
      <c r="C22" s="458"/>
      <c r="D22" s="459"/>
      <c r="E22" s="460"/>
      <c r="F22" s="461"/>
      <c r="G22" s="462"/>
      <c r="H22" s="463"/>
      <c r="I22" s="464"/>
      <c r="J22" s="462"/>
      <c r="K22" s="465"/>
      <c r="L22" s="62"/>
      <c r="M22" s="49"/>
      <c r="N22" s="50"/>
      <c r="O22" s="51"/>
      <c r="P22" s="11"/>
      <c r="Q22" s="52"/>
      <c r="R22" s="49"/>
      <c r="S22" s="53"/>
      <c r="T22" s="54"/>
      <c r="U22" s="55"/>
      <c r="V22" s="18"/>
      <c r="W22" s="20"/>
      <c r="X22" s="22"/>
      <c r="Y22" s="23"/>
      <c r="Z22" s="24"/>
      <c r="AA22" s="25"/>
    </row>
    <row r="23" spans="1:27" s="17" customFormat="1" x14ac:dyDescent="0.4">
      <c r="A23" s="64" t="s">
        <v>25</v>
      </c>
      <c r="B23" s="61"/>
      <c r="C23" s="458"/>
      <c r="D23" s="459"/>
      <c r="E23" s="460"/>
      <c r="F23" s="461"/>
      <c r="G23" s="462"/>
      <c r="H23" s="463"/>
      <c r="I23" s="464"/>
      <c r="J23" s="462"/>
      <c r="K23" s="465"/>
      <c r="L23" s="62"/>
      <c r="M23" s="49"/>
      <c r="N23" s="50"/>
      <c r="O23" s="51"/>
      <c r="P23" s="11"/>
      <c r="Q23" s="52"/>
      <c r="R23" s="49"/>
      <c r="S23" s="53"/>
      <c r="T23" s="54"/>
      <c r="U23" s="55"/>
      <c r="V23" s="18"/>
      <c r="W23" s="20"/>
      <c r="X23" s="22"/>
      <c r="Y23" s="23"/>
      <c r="Z23" s="24"/>
      <c r="AA23" s="25"/>
    </row>
    <row r="24" spans="1:27" s="17" customFormat="1" ht="19.5" thickBot="1" x14ac:dyDescent="0.45">
      <c r="A24" s="65">
        <f>B20-SUM(C20:C24)</f>
        <v>0</v>
      </c>
      <c r="B24" s="188"/>
      <c r="C24" s="466"/>
      <c r="D24" s="467"/>
      <c r="E24" s="468"/>
      <c r="F24" s="469"/>
      <c r="G24" s="470"/>
      <c r="H24" s="471"/>
      <c r="I24" s="472"/>
      <c r="J24" s="470"/>
      <c r="K24" s="473"/>
      <c r="L24" s="67"/>
      <c r="M24" s="49"/>
      <c r="N24" s="50"/>
      <c r="O24" s="51"/>
      <c r="P24" s="11"/>
      <c r="Q24" s="52"/>
      <c r="R24" s="49"/>
      <c r="S24" s="53"/>
      <c r="T24" s="54"/>
      <c r="U24" s="55"/>
      <c r="V24" s="18"/>
      <c r="W24" s="20"/>
      <c r="X24" s="22"/>
      <c r="Y24" s="23"/>
      <c r="Z24" s="24"/>
      <c r="AA24" s="25"/>
    </row>
    <row r="25" spans="1:27" s="17" customFormat="1" x14ac:dyDescent="0.4">
      <c r="A25" s="68" t="str">
        <f>'07月統合家計簿'!A11</f>
        <v>○○銀行　５</v>
      </c>
      <c r="B25" s="502">
        <f>'06月銀行口座入出金表'!L25</f>
        <v>0</v>
      </c>
      <c r="C25" s="69">
        <f>'07月カード利用明細表'!B62</f>
        <v>0</v>
      </c>
      <c r="D25" s="474" t="s">
        <v>54</v>
      </c>
      <c r="E25" s="475"/>
      <c r="F25" s="476"/>
      <c r="G25" s="477"/>
      <c r="H25" s="463"/>
      <c r="I25" s="478"/>
      <c r="J25" s="477"/>
      <c r="K25" s="479"/>
      <c r="L25" s="58">
        <f>B25-SUM(C25:C29)+SUM(F25:F29)-SUM(I25:I29)</f>
        <v>0</v>
      </c>
      <c r="M25" s="49"/>
      <c r="N25" s="50"/>
      <c r="O25" s="51"/>
      <c r="P25" s="11"/>
      <c r="Q25" s="52"/>
      <c r="R25" s="49"/>
      <c r="S25" s="53"/>
      <c r="T25" s="54"/>
      <c r="U25" s="55"/>
      <c r="V25" s="18"/>
      <c r="W25" s="20"/>
      <c r="X25" s="22"/>
      <c r="Y25" s="23"/>
      <c r="Z25" s="24"/>
      <c r="AA25" s="25"/>
    </row>
    <row r="26" spans="1:27" s="17" customFormat="1" x14ac:dyDescent="0.4">
      <c r="A26" s="60" t="s">
        <v>24</v>
      </c>
      <c r="B26" s="61"/>
      <c r="C26" s="458"/>
      <c r="D26" s="459"/>
      <c r="E26" s="460"/>
      <c r="F26" s="461"/>
      <c r="G26" s="462"/>
      <c r="H26" s="463"/>
      <c r="I26" s="464"/>
      <c r="J26" s="462"/>
      <c r="K26" s="465"/>
      <c r="L26" s="62"/>
      <c r="M26" s="49"/>
      <c r="N26" s="50"/>
      <c r="O26" s="51"/>
      <c r="P26" s="11"/>
      <c r="Q26" s="52"/>
      <c r="R26" s="49"/>
      <c r="S26" s="53"/>
      <c r="T26" s="54"/>
      <c r="U26" s="55"/>
      <c r="V26" s="18"/>
      <c r="W26" s="20"/>
      <c r="X26" s="22"/>
      <c r="Y26" s="23"/>
      <c r="Z26" s="24"/>
      <c r="AA26" s="25"/>
    </row>
    <row r="27" spans="1:27" s="17" customFormat="1" x14ac:dyDescent="0.4">
      <c r="A27" s="63">
        <f>SUM(C25:C29)</f>
        <v>0</v>
      </c>
      <c r="B27" s="61"/>
      <c r="C27" s="458"/>
      <c r="D27" s="459"/>
      <c r="E27" s="460"/>
      <c r="F27" s="461"/>
      <c r="G27" s="462"/>
      <c r="H27" s="463"/>
      <c r="I27" s="464"/>
      <c r="J27" s="462"/>
      <c r="K27" s="465"/>
      <c r="L27" s="62"/>
      <c r="M27" s="49"/>
      <c r="N27" s="50"/>
      <c r="O27" s="51"/>
      <c r="P27" s="11"/>
      <c r="Q27" s="52"/>
      <c r="R27" s="49"/>
      <c r="S27" s="53"/>
      <c r="T27" s="54"/>
      <c r="U27" s="55"/>
      <c r="V27" s="18"/>
      <c r="W27" s="20"/>
      <c r="X27" s="22"/>
      <c r="Y27" s="23"/>
      <c r="Z27" s="24"/>
      <c r="AA27" s="25"/>
    </row>
    <row r="28" spans="1:27" s="17" customFormat="1" x14ac:dyDescent="0.4">
      <c r="A28" s="64" t="s">
        <v>25</v>
      </c>
      <c r="B28" s="61"/>
      <c r="C28" s="458"/>
      <c r="D28" s="459"/>
      <c r="E28" s="460"/>
      <c r="F28" s="461"/>
      <c r="G28" s="462"/>
      <c r="H28" s="463"/>
      <c r="I28" s="464"/>
      <c r="J28" s="462"/>
      <c r="K28" s="465"/>
      <c r="L28" s="62"/>
      <c r="M28" s="49"/>
      <c r="N28" s="50"/>
      <c r="O28" s="51"/>
      <c r="P28" s="11"/>
      <c r="Q28" s="52"/>
      <c r="R28" s="49"/>
      <c r="S28" s="53"/>
      <c r="T28" s="54"/>
      <c r="U28" s="55"/>
      <c r="V28" s="18"/>
      <c r="W28" s="20"/>
      <c r="X28" s="22"/>
      <c r="Y28" s="23"/>
      <c r="Z28" s="24"/>
      <c r="AA28" s="25"/>
    </row>
    <row r="29" spans="1:27" s="17" customFormat="1" ht="19.5" thickBot="1" x14ac:dyDescent="0.45">
      <c r="A29" s="65">
        <f>B25-SUM(C25:C29)</f>
        <v>0</v>
      </c>
      <c r="B29" s="188"/>
      <c r="C29" s="466"/>
      <c r="D29" s="467"/>
      <c r="E29" s="468"/>
      <c r="F29" s="469"/>
      <c r="G29" s="470"/>
      <c r="H29" s="471"/>
      <c r="I29" s="472"/>
      <c r="J29" s="470"/>
      <c r="K29" s="473"/>
      <c r="L29" s="67"/>
      <c r="M29" s="49"/>
      <c r="N29" s="50"/>
      <c r="O29" s="51"/>
      <c r="P29" s="11"/>
      <c r="Q29" s="52"/>
      <c r="R29" s="49"/>
      <c r="S29" s="53"/>
      <c r="T29" s="54"/>
      <c r="U29" s="55"/>
      <c r="V29" s="18"/>
      <c r="W29" s="20"/>
      <c r="X29" s="22"/>
      <c r="Y29" s="23"/>
      <c r="Z29" s="24"/>
      <c r="AA29" s="25"/>
    </row>
    <row r="30" spans="1:27" s="17" customFormat="1" x14ac:dyDescent="0.4">
      <c r="A30" s="68" t="str">
        <f>'07月統合家計簿'!A12</f>
        <v>○○銀行　６</v>
      </c>
      <c r="B30" s="502">
        <f>'06月銀行口座入出金表'!L30</f>
        <v>0</v>
      </c>
      <c r="C30" s="69">
        <f>'07月カード利用明細表'!B74</f>
        <v>0</v>
      </c>
      <c r="D30" s="474" t="s">
        <v>55</v>
      </c>
      <c r="E30" s="475"/>
      <c r="F30" s="476"/>
      <c r="G30" s="477"/>
      <c r="H30" s="482"/>
      <c r="I30" s="478"/>
      <c r="J30" s="477"/>
      <c r="K30" s="479"/>
      <c r="L30" s="58">
        <f>B30-SUM(C30:C34)+SUM(F30:F34)-SUM(I30:I34)</f>
        <v>0</v>
      </c>
      <c r="M30" s="49"/>
      <c r="N30" s="50"/>
      <c r="O30" s="51"/>
      <c r="P30" s="11"/>
      <c r="Q30" s="52"/>
      <c r="R30" s="49"/>
      <c r="S30" s="53"/>
      <c r="T30" s="54"/>
      <c r="U30" s="55"/>
      <c r="V30" s="18"/>
      <c r="W30" s="20"/>
      <c r="X30" s="22"/>
      <c r="Y30" s="23"/>
      <c r="Z30" s="24"/>
      <c r="AA30" s="25"/>
    </row>
    <row r="31" spans="1:27" s="17" customFormat="1" x14ac:dyDescent="0.4">
      <c r="A31" s="60" t="s">
        <v>24</v>
      </c>
      <c r="B31" s="61"/>
      <c r="C31" s="458"/>
      <c r="D31" s="483"/>
      <c r="E31" s="460"/>
      <c r="F31" s="461"/>
      <c r="G31" s="462"/>
      <c r="H31" s="463"/>
      <c r="I31" s="464"/>
      <c r="J31" s="462"/>
      <c r="K31" s="465"/>
      <c r="L31" s="62"/>
      <c r="M31" s="49"/>
      <c r="N31" s="50"/>
      <c r="O31" s="51"/>
      <c r="P31" s="11"/>
      <c r="Q31" s="52"/>
      <c r="R31" s="49"/>
      <c r="S31" s="53"/>
      <c r="T31" s="54"/>
      <c r="U31" s="55"/>
      <c r="V31" s="18"/>
      <c r="W31" s="20"/>
      <c r="X31" s="22"/>
      <c r="Y31" s="23"/>
      <c r="Z31" s="24"/>
      <c r="AA31" s="25"/>
    </row>
    <row r="32" spans="1:27" s="17" customFormat="1" x14ac:dyDescent="0.4">
      <c r="A32" s="63">
        <f>SUM(C30:C34)</f>
        <v>0</v>
      </c>
      <c r="B32" s="61"/>
      <c r="C32" s="458"/>
      <c r="D32" s="459"/>
      <c r="E32" s="460"/>
      <c r="F32" s="461"/>
      <c r="G32" s="462"/>
      <c r="H32" s="463"/>
      <c r="I32" s="464"/>
      <c r="J32" s="462"/>
      <c r="K32" s="465"/>
      <c r="L32" s="62"/>
      <c r="M32" s="49"/>
      <c r="N32" s="50"/>
      <c r="O32" s="51"/>
      <c r="P32" s="11"/>
      <c r="Q32" s="52"/>
      <c r="R32" s="49"/>
      <c r="S32" s="53"/>
      <c r="T32" s="54"/>
      <c r="U32" s="55"/>
      <c r="V32" s="18"/>
      <c r="W32" s="20"/>
      <c r="X32" s="22"/>
      <c r="Y32" s="23"/>
      <c r="Z32" s="24"/>
      <c r="AA32" s="25"/>
    </row>
    <row r="33" spans="1:27" s="17" customFormat="1" x14ac:dyDescent="0.4">
      <c r="A33" s="64" t="s">
        <v>25</v>
      </c>
      <c r="B33" s="61"/>
      <c r="C33" s="458"/>
      <c r="D33" s="481"/>
      <c r="E33" s="460"/>
      <c r="F33" s="461"/>
      <c r="G33" s="462"/>
      <c r="H33" s="463"/>
      <c r="I33" s="464"/>
      <c r="J33" s="462"/>
      <c r="K33" s="465"/>
      <c r="L33" s="62"/>
      <c r="M33" s="49"/>
      <c r="N33" s="50"/>
      <c r="O33" s="51"/>
      <c r="P33" s="11"/>
      <c r="Q33" s="52"/>
      <c r="R33" s="49"/>
      <c r="S33" s="53"/>
      <c r="T33" s="54"/>
      <c r="U33" s="55"/>
      <c r="V33" s="18"/>
      <c r="W33" s="20"/>
      <c r="X33" s="22"/>
      <c r="Y33" s="23"/>
      <c r="Z33" s="24"/>
      <c r="AA33" s="25"/>
    </row>
    <row r="34" spans="1:27" s="17" customFormat="1" ht="19.5" thickBot="1" x14ac:dyDescent="0.45">
      <c r="A34" s="65">
        <f>B30-SUM(C30:C34)</f>
        <v>0</v>
      </c>
      <c r="B34" s="188"/>
      <c r="C34" s="466"/>
      <c r="D34" s="481"/>
      <c r="E34" s="468"/>
      <c r="F34" s="469"/>
      <c r="G34" s="470"/>
      <c r="H34" s="471"/>
      <c r="I34" s="472"/>
      <c r="J34" s="470"/>
      <c r="K34" s="473"/>
      <c r="L34" s="67"/>
      <c r="M34" s="49"/>
      <c r="N34" s="50"/>
      <c r="O34" s="51"/>
      <c r="P34" s="11"/>
      <c r="Q34" s="52"/>
      <c r="R34" s="49"/>
      <c r="S34" s="53"/>
      <c r="T34" s="54"/>
      <c r="U34" s="55"/>
      <c r="V34" s="18"/>
      <c r="W34" s="20"/>
      <c r="X34" s="22"/>
      <c r="Y34" s="23"/>
      <c r="Z34" s="24"/>
      <c r="AA34" s="25"/>
    </row>
    <row r="35" spans="1:27" s="17" customFormat="1" x14ac:dyDescent="0.4">
      <c r="A35" s="68" t="str">
        <f>'07月統合家計簿'!A13</f>
        <v>○○銀行　７</v>
      </c>
      <c r="B35" s="502">
        <f>'06月銀行口座入出金表'!L35</f>
        <v>0</v>
      </c>
      <c r="C35" s="69">
        <f>'07月カード利用明細表'!B86</f>
        <v>0</v>
      </c>
      <c r="D35" s="474" t="s">
        <v>56</v>
      </c>
      <c r="E35" s="475"/>
      <c r="F35" s="476"/>
      <c r="G35" s="477"/>
      <c r="H35" s="482"/>
      <c r="I35" s="478"/>
      <c r="J35" s="477"/>
      <c r="K35" s="479"/>
      <c r="L35" s="58">
        <f>B35-SUM(C35:C39)+SUM(F35:F39)-SUM(I35:I39)</f>
        <v>0</v>
      </c>
      <c r="M35" s="49"/>
      <c r="N35" s="50"/>
      <c r="O35" s="51"/>
      <c r="P35" s="11"/>
      <c r="Q35" s="52"/>
      <c r="R35" s="49"/>
      <c r="S35" s="53"/>
      <c r="T35" s="54"/>
      <c r="U35" s="55"/>
      <c r="V35" s="18"/>
      <c r="W35" s="20"/>
      <c r="X35" s="22"/>
      <c r="Y35" s="23"/>
      <c r="Z35" s="24"/>
      <c r="AA35" s="25"/>
    </row>
    <row r="36" spans="1:27" s="17" customFormat="1" x14ac:dyDescent="0.4">
      <c r="A36" s="60" t="s">
        <v>24</v>
      </c>
      <c r="B36" s="61"/>
      <c r="C36" s="458"/>
      <c r="D36" s="480"/>
      <c r="E36" s="460"/>
      <c r="F36" s="461"/>
      <c r="G36" s="462"/>
      <c r="H36" s="463"/>
      <c r="I36" s="464"/>
      <c r="J36" s="462"/>
      <c r="K36" s="465"/>
      <c r="L36" s="62"/>
      <c r="M36" s="49"/>
      <c r="N36" s="50"/>
      <c r="O36" s="51"/>
      <c r="P36" s="11"/>
      <c r="Q36" s="52"/>
      <c r="R36" s="49"/>
      <c r="S36" s="53"/>
      <c r="T36" s="54"/>
      <c r="U36" s="55"/>
      <c r="V36" s="18"/>
      <c r="W36" s="20"/>
      <c r="X36" s="22"/>
      <c r="Y36" s="23"/>
      <c r="Z36" s="24"/>
      <c r="AA36" s="25"/>
    </row>
    <row r="37" spans="1:27" s="17" customFormat="1" x14ac:dyDescent="0.4">
      <c r="A37" s="63">
        <f>SUM(C35:C39)</f>
        <v>0</v>
      </c>
      <c r="B37" s="61"/>
      <c r="C37" s="458"/>
      <c r="D37" s="459"/>
      <c r="E37" s="460"/>
      <c r="F37" s="461"/>
      <c r="G37" s="462"/>
      <c r="H37" s="463"/>
      <c r="I37" s="464"/>
      <c r="J37" s="462"/>
      <c r="K37" s="465"/>
      <c r="L37" s="62"/>
      <c r="M37" s="49"/>
      <c r="N37" s="50"/>
      <c r="O37" s="51"/>
      <c r="P37" s="11"/>
      <c r="Q37" s="52"/>
      <c r="R37" s="49"/>
      <c r="S37" s="53"/>
      <c r="T37" s="54"/>
      <c r="U37" s="55"/>
      <c r="V37" s="18"/>
      <c r="W37" s="20"/>
      <c r="X37" s="22"/>
      <c r="Y37" s="23"/>
      <c r="Z37" s="24"/>
      <c r="AA37" s="25"/>
    </row>
    <row r="38" spans="1:27" s="17" customFormat="1" x14ac:dyDescent="0.4">
      <c r="A38" s="64" t="s">
        <v>25</v>
      </c>
      <c r="B38" s="61"/>
      <c r="C38" s="458"/>
      <c r="D38" s="481"/>
      <c r="E38" s="460"/>
      <c r="F38" s="461"/>
      <c r="G38" s="462"/>
      <c r="H38" s="463"/>
      <c r="I38" s="464"/>
      <c r="J38" s="462"/>
      <c r="K38" s="465"/>
      <c r="L38" s="62"/>
      <c r="M38" s="49"/>
      <c r="N38" s="50"/>
      <c r="O38" s="51"/>
      <c r="P38" s="11"/>
      <c r="Q38" s="52"/>
      <c r="R38" s="49"/>
      <c r="S38" s="53"/>
      <c r="T38" s="54"/>
      <c r="U38" s="55"/>
      <c r="V38" s="18"/>
      <c r="W38" s="20"/>
      <c r="X38" s="22"/>
      <c r="Y38" s="23"/>
      <c r="Z38" s="24"/>
      <c r="AA38" s="25"/>
    </row>
    <row r="39" spans="1:27" s="17" customFormat="1" ht="19.5" thickBot="1" x14ac:dyDescent="0.45">
      <c r="A39" s="65">
        <f>B35-SUM(C35:C39)</f>
        <v>0</v>
      </c>
      <c r="B39" s="188"/>
      <c r="C39" s="466"/>
      <c r="D39" s="481"/>
      <c r="E39" s="468"/>
      <c r="F39" s="469"/>
      <c r="G39" s="470"/>
      <c r="H39" s="471"/>
      <c r="I39" s="472"/>
      <c r="J39" s="470"/>
      <c r="K39" s="473"/>
      <c r="L39" s="67"/>
      <c r="M39" s="49"/>
      <c r="N39" s="50"/>
      <c r="O39" s="51"/>
      <c r="P39" s="11"/>
      <c r="Q39" s="52"/>
      <c r="R39" s="49"/>
      <c r="S39" s="53"/>
      <c r="T39" s="54"/>
      <c r="U39" s="55"/>
      <c r="V39" s="18"/>
      <c r="W39" s="20"/>
      <c r="X39" s="22"/>
      <c r="Y39" s="23"/>
      <c r="Z39" s="24"/>
      <c r="AA39" s="25"/>
    </row>
    <row r="40" spans="1:27" s="17" customFormat="1" x14ac:dyDescent="0.4">
      <c r="A40" s="68" t="str">
        <f>'07月統合家計簿'!A14</f>
        <v>○○銀行　８</v>
      </c>
      <c r="B40" s="502">
        <f>'06月銀行口座入出金表'!L40</f>
        <v>0</v>
      </c>
      <c r="C40" s="69">
        <f>'07月カード利用明細表'!B98</f>
        <v>0</v>
      </c>
      <c r="D40" s="474" t="s">
        <v>223</v>
      </c>
      <c r="E40" s="475"/>
      <c r="F40" s="476"/>
      <c r="G40" s="477"/>
      <c r="H40" s="463"/>
      <c r="I40" s="478"/>
      <c r="J40" s="477"/>
      <c r="K40" s="479"/>
      <c r="L40" s="58">
        <f>B40-SUM(C40:C44)+SUM(F40:F44)-SUM(I40:I44)</f>
        <v>0</v>
      </c>
      <c r="M40" s="49"/>
      <c r="N40" s="50"/>
      <c r="O40" s="51"/>
      <c r="P40" s="11"/>
      <c r="Q40" s="52"/>
      <c r="R40" s="49"/>
      <c r="S40" s="53"/>
      <c r="T40" s="54"/>
      <c r="U40" s="55"/>
      <c r="V40" s="18"/>
      <c r="W40" s="20"/>
      <c r="X40" s="22"/>
      <c r="Y40" s="23"/>
      <c r="Z40" s="24"/>
      <c r="AA40" s="25"/>
    </row>
    <row r="41" spans="1:27" s="17" customFormat="1" x14ac:dyDescent="0.4">
      <c r="A41" s="60" t="s">
        <v>24</v>
      </c>
      <c r="B41" s="61"/>
      <c r="C41" s="458"/>
      <c r="D41" s="480"/>
      <c r="E41" s="460"/>
      <c r="F41" s="461"/>
      <c r="G41" s="462"/>
      <c r="H41" s="463"/>
      <c r="I41" s="464"/>
      <c r="J41" s="462"/>
      <c r="K41" s="465"/>
      <c r="L41" s="62"/>
      <c r="M41" s="49"/>
      <c r="N41" s="50"/>
      <c r="O41" s="51"/>
      <c r="P41" s="11"/>
      <c r="Q41" s="52"/>
      <c r="R41" s="49"/>
      <c r="S41" s="53"/>
      <c r="T41" s="54"/>
      <c r="U41" s="55"/>
      <c r="V41" s="18"/>
      <c r="W41" s="20"/>
      <c r="X41" s="22"/>
      <c r="Y41" s="23"/>
      <c r="Z41" s="24"/>
      <c r="AA41" s="25"/>
    </row>
    <row r="42" spans="1:27" s="17" customFormat="1" x14ac:dyDescent="0.4">
      <c r="A42" s="63">
        <f>SUM(C40:C44)</f>
        <v>0</v>
      </c>
      <c r="B42" s="61"/>
      <c r="C42" s="458"/>
      <c r="D42" s="459"/>
      <c r="E42" s="460"/>
      <c r="F42" s="461"/>
      <c r="G42" s="462"/>
      <c r="H42" s="463"/>
      <c r="I42" s="464"/>
      <c r="J42" s="462"/>
      <c r="K42" s="465"/>
      <c r="L42" s="62"/>
      <c r="M42" s="49"/>
      <c r="N42" s="50"/>
      <c r="O42" s="51"/>
      <c r="P42" s="11"/>
      <c r="Q42" s="52"/>
      <c r="R42" s="49"/>
      <c r="S42" s="53"/>
      <c r="T42" s="54"/>
      <c r="U42" s="55"/>
      <c r="V42" s="18"/>
      <c r="W42" s="20"/>
      <c r="X42" s="22"/>
      <c r="Y42" s="23"/>
      <c r="Z42" s="24"/>
      <c r="AA42" s="25"/>
    </row>
    <row r="43" spans="1:27" s="17" customFormat="1" x14ac:dyDescent="0.4">
      <c r="A43" s="64" t="s">
        <v>25</v>
      </c>
      <c r="B43" s="61"/>
      <c r="C43" s="458"/>
      <c r="D43" s="481"/>
      <c r="E43" s="460"/>
      <c r="F43" s="461"/>
      <c r="G43" s="462"/>
      <c r="H43" s="463"/>
      <c r="I43" s="464"/>
      <c r="J43" s="462"/>
      <c r="K43" s="465"/>
      <c r="L43" s="62"/>
      <c r="M43" s="49"/>
      <c r="N43" s="50"/>
      <c r="O43" s="51"/>
      <c r="P43" s="11"/>
      <c r="Q43" s="52"/>
      <c r="R43" s="49"/>
      <c r="S43" s="53"/>
      <c r="T43" s="54"/>
      <c r="U43" s="55"/>
      <c r="V43" s="18"/>
      <c r="W43" s="20"/>
      <c r="X43" s="22"/>
      <c r="Y43" s="23"/>
      <c r="Z43" s="24"/>
      <c r="AA43" s="25"/>
    </row>
    <row r="44" spans="1:27" s="17" customFormat="1" ht="19.5" thickBot="1" x14ac:dyDescent="0.45">
      <c r="A44" s="65">
        <f>B40-SUM(C40:C44)</f>
        <v>0</v>
      </c>
      <c r="B44" s="188"/>
      <c r="C44" s="466"/>
      <c r="D44" s="481"/>
      <c r="E44" s="468"/>
      <c r="F44" s="469"/>
      <c r="G44" s="470"/>
      <c r="H44" s="471"/>
      <c r="I44" s="472"/>
      <c r="J44" s="470"/>
      <c r="K44" s="473"/>
      <c r="L44" s="67"/>
      <c r="M44" s="49"/>
      <c r="N44" s="50"/>
      <c r="O44" s="51"/>
      <c r="P44" s="11"/>
      <c r="Q44" s="52"/>
      <c r="R44" s="49"/>
      <c r="S44" s="53"/>
      <c r="T44" s="54"/>
      <c r="U44" s="55"/>
      <c r="V44" s="18"/>
      <c r="W44" s="20"/>
      <c r="X44" s="22"/>
      <c r="Y44" s="23"/>
      <c r="Z44" s="24"/>
      <c r="AA44" s="25"/>
    </row>
    <row r="45" spans="1:27" s="17" customFormat="1" x14ac:dyDescent="0.4">
      <c r="A45" s="68" t="str">
        <f>'07月統合家計簿'!A15</f>
        <v>○○銀行　９</v>
      </c>
      <c r="B45" s="502">
        <f>'06月銀行口座入出金表'!L45</f>
        <v>0</v>
      </c>
      <c r="C45" s="69">
        <f>'07月カード利用明細表'!B110</f>
        <v>0</v>
      </c>
      <c r="D45" s="474" t="s">
        <v>224</v>
      </c>
      <c r="E45" s="475"/>
      <c r="F45" s="476"/>
      <c r="G45" s="477"/>
      <c r="H45" s="463"/>
      <c r="I45" s="478"/>
      <c r="J45" s="477"/>
      <c r="K45" s="479"/>
      <c r="L45" s="58">
        <f>B45-SUM(C45:C49)+SUM(F45:F49)-SUM(I45:I49)</f>
        <v>0</v>
      </c>
      <c r="M45" s="49"/>
      <c r="N45" s="50"/>
      <c r="O45" s="51"/>
      <c r="P45" s="11"/>
      <c r="Q45" s="52"/>
      <c r="R45" s="49"/>
      <c r="S45" s="53"/>
      <c r="T45" s="54"/>
      <c r="U45" s="55"/>
      <c r="V45" s="18"/>
      <c r="W45" s="20"/>
      <c r="X45" s="22"/>
      <c r="Y45" s="23"/>
      <c r="Z45" s="24"/>
      <c r="AA45" s="25"/>
    </row>
    <row r="46" spans="1:27" s="17" customFormat="1" x14ac:dyDescent="0.4">
      <c r="A46" s="60" t="s">
        <v>24</v>
      </c>
      <c r="B46" s="61"/>
      <c r="C46" s="458"/>
      <c r="D46" s="459"/>
      <c r="E46" s="460"/>
      <c r="F46" s="461"/>
      <c r="G46" s="462"/>
      <c r="H46" s="463"/>
      <c r="I46" s="464"/>
      <c r="J46" s="462"/>
      <c r="K46" s="465"/>
      <c r="L46" s="62"/>
      <c r="M46" s="49"/>
      <c r="N46" s="50"/>
      <c r="O46" s="51"/>
      <c r="P46" s="11"/>
      <c r="Q46" s="52"/>
      <c r="R46" s="49"/>
      <c r="S46" s="53"/>
      <c r="T46" s="54"/>
      <c r="U46" s="55"/>
      <c r="V46" s="18"/>
      <c r="W46" s="20"/>
      <c r="X46" s="22"/>
      <c r="Y46" s="23"/>
      <c r="Z46" s="24"/>
      <c r="AA46" s="25"/>
    </row>
    <row r="47" spans="1:27" s="17" customFormat="1" x14ac:dyDescent="0.4">
      <c r="A47" s="63">
        <f>SUM(C45:C49)</f>
        <v>0</v>
      </c>
      <c r="B47" s="61"/>
      <c r="C47" s="458"/>
      <c r="D47" s="459"/>
      <c r="E47" s="460"/>
      <c r="F47" s="461"/>
      <c r="G47" s="462"/>
      <c r="H47" s="463"/>
      <c r="I47" s="464"/>
      <c r="J47" s="462"/>
      <c r="K47" s="465"/>
      <c r="L47" s="62"/>
      <c r="M47" s="49"/>
      <c r="N47" s="50"/>
      <c r="O47" s="51"/>
      <c r="P47" s="11"/>
      <c r="Q47" s="52"/>
      <c r="R47" s="49"/>
      <c r="S47" s="53"/>
      <c r="T47" s="54"/>
      <c r="U47" s="55"/>
      <c r="V47" s="18"/>
      <c r="W47" s="20"/>
      <c r="X47" s="22"/>
      <c r="Y47" s="23"/>
      <c r="Z47" s="24"/>
      <c r="AA47" s="25"/>
    </row>
    <row r="48" spans="1:27" s="17" customFormat="1" x14ac:dyDescent="0.4">
      <c r="A48" s="64" t="s">
        <v>25</v>
      </c>
      <c r="B48" s="61"/>
      <c r="C48" s="458"/>
      <c r="D48" s="459"/>
      <c r="E48" s="460"/>
      <c r="F48" s="461"/>
      <c r="G48" s="462"/>
      <c r="H48" s="463"/>
      <c r="I48" s="464"/>
      <c r="J48" s="462"/>
      <c r="K48" s="465"/>
      <c r="L48" s="62"/>
      <c r="M48" s="49"/>
      <c r="N48" s="50"/>
      <c r="O48" s="51"/>
      <c r="P48" s="11"/>
      <c r="Q48" s="52"/>
      <c r="R48" s="49"/>
      <c r="S48" s="53"/>
      <c r="T48" s="54"/>
      <c r="U48" s="55"/>
      <c r="V48" s="18"/>
      <c r="W48" s="20"/>
      <c r="X48" s="22"/>
      <c r="Y48" s="23"/>
      <c r="Z48" s="24"/>
      <c r="AA48" s="25"/>
    </row>
    <row r="49" spans="1:30" ht="19.5" thickBot="1" x14ac:dyDescent="0.45">
      <c r="A49" s="65">
        <f>B45-SUM(C45:C49)</f>
        <v>0</v>
      </c>
      <c r="B49" s="188"/>
      <c r="C49" s="466"/>
      <c r="D49" s="467"/>
      <c r="E49" s="468"/>
      <c r="F49" s="469"/>
      <c r="G49" s="470"/>
      <c r="H49" s="471"/>
      <c r="I49" s="472"/>
      <c r="J49" s="470"/>
      <c r="K49" s="473"/>
      <c r="L49" s="67"/>
      <c r="M49" s="49"/>
      <c r="N49" s="50"/>
      <c r="O49" s="51"/>
      <c r="Q49" s="52"/>
      <c r="R49" s="49"/>
      <c r="S49" s="53"/>
      <c r="T49" s="54"/>
      <c r="U49" s="55"/>
      <c r="AB49" s="17"/>
    </row>
    <row r="50" spans="1:30" x14ac:dyDescent="0.4">
      <c r="A50" s="68" t="str">
        <f>'07月統合家計簿'!A16</f>
        <v>○○銀行　１０</v>
      </c>
      <c r="B50" s="502">
        <f>'06月銀行口座入出金表'!L50</f>
        <v>0</v>
      </c>
      <c r="C50" s="69">
        <f>'07月カード利用明細表'!B120</f>
        <v>0</v>
      </c>
      <c r="D50" s="474" t="s">
        <v>225</v>
      </c>
      <c r="E50" s="475"/>
      <c r="F50" s="476"/>
      <c r="G50" s="477"/>
      <c r="H50" s="463"/>
      <c r="I50" s="478"/>
      <c r="J50" s="477"/>
      <c r="K50" s="479"/>
      <c r="L50" s="58">
        <f>B50-SUM(C50:C54)+SUM(F50:F54)-SUM(I50:I54)</f>
        <v>0</v>
      </c>
      <c r="M50" s="49"/>
      <c r="N50" s="50"/>
      <c r="O50" s="51"/>
      <c r="Q50" s="52"/>
      <c r="R50" s="49"/>
      <c r="S50" s="53"/>
      <c r="T50" s="54"/>
      <c r="U50" s="55"/>
      <c r="AB50" s="17"/>
    </row>
    <row r="51" spans="1:30" x14ac:dyDescent="0.4">
      <c r="A51" s="60" t="s">
        <v>24</v>
      </c>
      <c r="B51" s="61"/>
      <c r="C51" s="458"/>
      <c r="D51" s="459"/>
      <c r="E51" s="460"/>
      <c r="F51" s="461"/>
      <c r="G51" s="462"/>
      <c r="H51" s="463"/>
      <c r="I51" s="464"/>
      <c r="J51" s="462"/>
      <c r="K51" s="465"/>
      <c r="L51" s="62"/>
      <c r="M51" s="49"/>
      <c r="N51" s="50"/>
      <c r="O51" s="51"/>
      <c r="Q51" s="52"/>
      <c r="R51" s="49"/>
      <c r="S51" s="53"/>
      <c r="T51" s="54"/>
      <c r="U51" s="55"/>
      <c r="AB51" s="17"/>
    </row>
    <row r="52" spans="1:30" x14ac:dyDescent="0.4">
      <c r="A52" s="63">
        <f>SUM(C50:C54)</f>
        <v>0</v>
      </c>
      <c r="B52" s="61"/>
      <c r="C52" s="458"/>
      <c r="D52" s="459"/>
      <c r="E52" s="460"/>
      <c r="F52" s="461"/>
      <c r="G52" s="462"/>
      <c r="H52" s="463"/>
      <c r="I52" s="464"/>
      <c r="J52" s="462"/>
      <c r="K52" s="465"/>
      <c r="L52" s="62"/>
      <c r="M52" s="49"/>
      <c r="N52" s="50"/>
      <c r="O52" s="51"/>
      <c r="Q52" s="52"/>
      <c r="R52" s="49"/>
      <c r="S52" s="53"/>
      <c r="T52" s="54"/>
      <c r="U52" s="55"/>
      <c r="AB52" s="17"/>
    </row>
    <row r="53" spans="1:30" x14ac:dyDescent="0.4">
      <c r="A53" s="64" t="s">
        <v>25</v>
      </c>
      <c r="B53" s="61"/>
      <c r="C53" s="458"/>
      <c r="D53" s="459"/>
      <c r="E53" s="460"/>
      <c r="F53" s="461"/>
      <c r="G53" s="462"/>
      <c r="H53" s="463"/>
      <c r="I53" s="464"/>
      <c r="J53" s="462"/>
      <c r="K53" s="465"/>
      <c r="L53" s="62"/>
      <c r="M53" s="49"/>
      <c r="N53" s="50"/>
      <c r="O53" s="51"/>
      <c r="Q53" s="52"/>
      <c r="R53" s="49"/>
      <c r="S53" s="53"/>
      <c r="T53" s="54"/>
      <c r="U53" s="55"/>
      <c r="AB53" s="17"/>
    </row>
    <row r="54" spans="1:30" ht="19.5" thickBot="1" x14ac:dyDescent="0.45">
      <c r="A54" s="65">
        <f>B50-SUM(C50:C54)</f>
        <v>0</v>
      </c>
      <c r="B54" s="66"/>
      <c r="C54" s="466"/>
      <c r="D54" s="467"/>
      <c r="E54" s="468"/>
      <c r="F54" s="469"/>
      <c r="G54" s="470"/>
      <c r="H54" s="471"/>
      <c r="I54" s="472"/>
      <c r="J54" s="470"/>
      <c r="K54" s="473"/>
      <c r="L54" s="67"/>
      <c r="M54" s="49"/>
      <c r="N54" s="50"/>
      <c r="O54" s="51"/>
      <c r="Q54" s="52"/>
      <c r="R54" s="49"/>
      <c r="S54" s="53"/>
      <c r="T54" s="54"/>
      <c r="U54" s="55"/>
      <c r="AB54" s="17"/>
    </row>
    <row r="55" spans="1:30" s="79" customFormat="1" ht="24" customHeight="1" thickBot="1" x14ac:dyDescent="0.45">
      <c r="A55" s="70" t="s">
        <v>26</v>
      </c>
      <c r="B55" s="183">
        <f>'06月現金入出金表'!G37</f>
        <v>0</v>
      </c>
      <c r="C55" s="71"/>
      <c r="D55" s="72"/>
      <c r="E55" s="73"/>
      <c r="F55" s="74"/>
      <c r="G55" s="75"/>
      <c r="H55" s="76"/>
      <c r="I55" s="74"/>
      <c r="J55" s="75" t="s">
        <v>27</v>
      </c>
      <c r="K55" s="76"/>
      <c r="L55" s="77">
        <f>'07月現金入出金表'!G37</f>
        <v>0</v>
      </c>
      <c r="M55" s="49"/>
      <c r="N55" s="50"/>
      <c r="O55" s="78"/>
      <c r="Q55" s="80"/>
      <c r="R55" s="49"/>
      <c r="S55" s="53"/>
      <c r="T55" s="81"/>
      <c r="U55" s="82"/>
      <c r="V55" s="83"/>
      <c r="W55" s="84"/>
      <c r="X55" s="85"/>
      <c r="Y55" s="86"/>
      <c r="Z55" s="87"/>
      <c r="AA55" s="88"/>
      <c r="AB55" s="89"/>
      <c r="AC55" s="89"/>
      <c r="AD55" s="89"/>
    </row>
    <row r="56" spans="1:30" s="105" customFormat="1" ht="39" customHeight="1" thickBot="1" x14ac:dyDescent="0.45">
      <c r="A56" s="90" t="s">
        <v>28</v>
      </c>
      <c r="B56" s="91">
        <f>SUM(B5:B55)</f>
        <v>0</v>
      </c>
      <c r="C56" s="506">
        <f>SUM(C5:C55)</f>
        <v>0</v>
      </c>
      <c r="D56" s="507"/>
      <c r="E56" s="508"/>
      <c r="F56" s="509"/>
      <c r="G56" s="510"/>
      <c r="H56" s="511"/>
      <c r="I56" s="512"/>
      <c r="J56" s="513"/>
      <c r="K56" s="514"/>
      <c r="L56" s="515">
        <f>SUM(L5:L55)</f>
        <v>0</v>
      </c>
      <c r="M56" s="102"/>
      <c r="N56" s="103"/>
      <c r="O56" s="104"/>
      <c r="Q56" s="106"/>
      <c r="R56" s="102"/>
      <c r="S56" s="107"/>
      <c r="T56" s="108"/>
      <c r="U56" s="109"/>
      <c r="V56" s="110"/>
      <c r="W56" s="111"/>
      <c r="X56" s="112"/>
      <c r="Y56" s="113"/>
      <c r="Z56" s="114"/>
      <c r="AA56" s="115"/>
      <c r="AB56" s="116"/>
      <c r="AC56" s="116"/>
      <c r="AD56" s="116"/>
    </row>
    <row r="57" spans="1:30" ht="22.5" customHeight="1" thickTop="1" x14ac:dyDescent="0.4">
      <c r="B57" s="117"/>
      <c r="F57" s="118"/>
      <c r="G57" s="119"/>
      <c r="H57" s="120"/>
      <c r="J57" s="32"/>
      <c r="L57" s="121"/>
      <c r="M57" s="49"/>
      <c r="N57" s="50"/>
      <c r="O57" s="51"/>
      <c r="Q57" s="52"/>
      <c r="R57" s="49"/>
      <c r="S57" s="53"/>
      <c r="T57" s="54"/>
      <c r="U57" s="55"/>
      <c r="AB57" s="17"/>
    </row>
  </sheetData>
  <sheetProtection sheet="1" objects="1" scenarios="1"/>
  <mergeCells count="2">
    <mergeCell ref="A1:L1"/>
    <mergeCell ref="A2:L2"/>
  </mergeCells>
  <phoneticPr fontId="1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>
    <tabColor rgb="FFFFFFEF"/>
  </sheetPr>
  <dimension ref="A1:C125"/>
  <sheetViews>
    <sheetView zoomScaleNormal="100" workbookViewId="0">
      <pane ySplit="3" topLeftCell="A4" activePane="bottomLeft" state="frozen"/>
      <selection activeCell="A9" sqref="A9"/>
      <selection pane="bottomLeft" sqref="A1:C1"/>
    </sheetView>
  </sheetViews>
  <sheetFormatPr defaultRowHeight="14.25" x14ac:dyDescent="0.4"/>
  <cols>
    <col min="1" max="1" width="88.5" style="124" customWidth="1"/>
    <col min="2" max="2" width="13.875" style="135" customWidth="1"/>
    <col min="3" max="3" width="10.875" style="136" customWidth="1"/>
    <col min="4" max="16384" width="9" style="124"/>
  </cols>
  <sheetData>
    <row r="1" spans="1:3" ht="63" customHeight="1" x14ac:dyDescent="0.4">
      <c r="A1" s="1232" t="s">
        <v>113</v>
      </c>
      <c r="B1" s="1232"/>
      <c r="C1" s="1232"/>
    </row>
    <row r="2" spans="1:3" s="125" customFormat="1" ht="18" customHeight="1" x14ac:dyDescent="0.4">
      <c r="A2" s="1233" t="s">
        <v>10</v>
      </c>
      <c r="B2" s="1233"/>
      <c r="C2" s="1233"/>
    </row>
    <row r="3" spans="1:3" s="125" customFormat="1" ht="18" customHeight="1" x14ac:dyDescent="0.4">
      <c r="A3" s="289"/>
      <c r="B3" s="1234">
        <f ca="1">NOW()</f>
        <v>44276.014670717595</v>
      </c>
      <c r="C3" s="1234"/>
    </row>
    <row r="4" spans="1:3" s="127" customFormat="1" ht="33" customHeight="1" x14ac:dyDescent="0.15">
      <c r="A4" s="870" t="str">
        <f>'03月カード利用明細表'!A4</f>
        <v>〇〇カード１</v>
      </c>
      <c r="B4" s="869" t="str">
        <f>'03月カード利用明細表'!B4</f>
        <v>引落口座：〇〇銀行</v>
      </c>
      <c r="C4" s="867"/>
    </row>
    <row r="5" spans="1:3" s="127" customFormat="1" ht="18" customHeight="1" x14ac:dyDescent="0.15">
      <c r="A5" s="849" t="str">
        <f>'03月カード利用明細表'!A5</f>
        <v>前々月１６日～前月１５日までの使用分 　　今月10日支払</v>
      </c>
      <c r="B5" s="868"/>
      <c r="C5" s="868"/>
    </row>
    <row r="6" spans="1:3" s="131" customFormat="1" ht="21" customHeight="1" x14ac:dyDescent="0.4">
      <c r="A6" s="128" t="s">
        <v>30</v>
      </c>
      <c r="B6" s="129" t="s">
        <v>31</v>
      </c>
      <c r="C6" s="130" t="s">
        <v>32</v>
      </c>
    </row>
    <row r="7" spans="1:3" ht="21" customHeight="1" x14ac:dyDescent="0.4">
      <c r="A7" s="902"/>
      <c r="B7" s="903"/>
      <c r="C7" s="904"/>
    </row>
    <row r="8" spans="1:3" ht="21" customHeight="1" x14ac:dyDescent="0.4">
      <c r="A8" s="905"/>
      <c r="B8" s="906"/>
      <c r="C8" s="907"/>
    </row>
    <row r="9" spans="1:3" ht="21" customHeight="1" x14ac:dyDescent="0.4">
      <c r="A9" s="905"/>
      <c r="B9" s="906"/>
      <c r="C9" s="907"/>
    </row>
    <row r="10" spans="1:3" ht="21" customHeight="1" x14ac:dyDescent="0.4">
      <c r="A10" s="905"/>
      <c r="B10" s="906"/>
      <c r="C10" s="908"/>
    </row>
    <row r="11" spans="1:3" ht="21" customHeight="1" x14ac:dyDescent="0.4">
      <c r="A11" s="905"/>
      <c r="B11" s="906"/>
      <c r="C11" s="908"/>
    </row>
    <row r="12" spans="1:3" ht="21" customHeight="1" x14ac:dyDescent="0.4">
      <c r="A12" s="905"/>
      <c r="B12" s="906"/>
      <c r="C12" s="908"/>
    </row>
    <row r="13" spans="1:3" ht="21" customHeight="1" x14ac:dyDescent="0.4">
      <c r="A13" s="909"/>
      <c r="B13" s="910"/>
      <c r="C13" s="911"/>
    </row>
    <row r="14" spans="1:3" ht="21" customHeight="1" x14ac:dyDescent="0.4">
      <c r="A14" s="132" t="s">
        <v>114</v>
      </c>
      <c r="B14" s="133">
        <f>SUM(B7:B13)</f>
        <v>0</v>
      </c>
      <c r="C14" s="134"/>
    </row>
    <row r="15" spans="1:3" ht="16.5" customHeight="1" x14ac:dyDescent="0.4"/>
    <row r="16" spans="1:3" s="127" customFormat="1" ht="33" customHeight="1" x14ac:dyDescent="0.15">
      <c r="A16" s="870" t="str">
        <f>'03月カード利用明細表'!A16</f>
        <v>〇〇カード２</v>
      </c>
      <c r="B16" s="869" t="str">
        <f>'03月カード利用明細表'!B16</f>
        <v>引落口座：〇〇銀行</v>
      </c>
      <c r="C16" s="867"/>
    </row>
    <row r="17" spans="1:3" s="127" customFormat="1" ht="18" customHeight="1" x14ac:dyDescent="0.15">
      <c r="A17" s="849" t="str">
        <f>'03月カード利用明細表'!A17</f>
        <v>前々月１６日～前月１５日までの使用分 　　今月10日支払</v>
      </c>
      <c r="B17" s="868"/>
      <c r="C17" s="868"/>
    </row>
    <row r="18" spans="1:3" s="131" customFormat="1" ht="21" customHeight="1" x14ac:dyDescent="0.4">
      <c r="A18" s="128" t="s">
        <v>30</v>
      </c>
      <c r="B18" s="129" t="s">
        <v>31</v>
      </c>
      <c r="C18" s="130" t="s">
        <v>32</v>
      </c>
    </row>
    <row r="19" spans="1:3" ht="21" customHeight="1" x14ac:dyDescent="0.4">
      <c r="A19" s="902"/>
      <c r="B19" s="903"/>
      <c r="C19" s="904"/>
    </row>
    <row r="20" spans="1:3" ht="21" customHeight="1" x14ac:dyDescent="0.4">
      <c r="A20" s="905"/>
      <c r="B20" s="906"/>
      <c r="C20" s="907"/>
    </row>
    <row r="21" spans="1:3" ht="21" customHeight="1" x14ac:dyDescent="0.4">
      <c r="A21" s="905"/>
      <c r="B21" s="906"/>
      <c r="C21" s="907"/>
    </row>
    <row r="22" spans="1:3" ht="21" customHeight="1" x14ac:dyDescent="0.4">
      <c r="A22" s="905"/>
      <c r="B22" s="906"/>
      <c r="C22" s="908"/>
    </row>
    <row r="23" spans="1:3" ht="21" customHeight="1" x14ac:dyDescent="0.4">
      <c r="A23" s="905"/>
      <c r="B23" s="906"/>
      <c r="C23" s="908"/>
    </row>
    <row r="24" spans="1:3" ht="21" customHeight="1" x14ac:dyDescent="0.4">
      <c r="A24" s="905"/>
      <c r="B24" s="906"/>
      <c r="C24" s="908"/>
    </row>
    <row r="25" spans="1:3" ht="21" customHeight="1" x14ac:dyDescent="0.4">
      <c r="A25" s="909"/>
      <c r="B25" s="910"/>
      <c r="C25" s="911"/>
    </row>
    <row r="26" spans="1:3" ht="21" customHeight="1" x14ac:dyDescent="0.4">
      <c r="A26" s="132" t="s">
        <v>114</v>
      </c>
      <c r="B26" s="133">
        <f>SUM(B19:B25)</f>
        <v>0</v>
      </c>
      <c r="C26" s="134"/>
    </row>
    <row r="27" spans="1:3" ht="16.5" customHeight="1" x14ac:dyDescent="0.4"/>
    <row r="28" spans="1:3" s="127" customFormat="1" ht="33" customHeight="1" x14ac:dyDescent="0.15">
      <c r="A28" s="870" t="str">
        <f>'03月カード利用明細表'!A28</f>
        <v>〇〇カード３</v>
      </c>
      <c r="B28" s="869" t="str">
        <f>'03月カード利用明細表'!B28</f>
        <v>引落口座：〇〇銀行</v>
      </c>
      <c r="C28" s="867"/>
    </row>
    <row r="29" spans="1:3" s="127" customFormat="1" ht="18" customHeight="1" x14ac:dyDescent="0.15">
      <c r="A29" s="849" t="str">
        <f>'03月カード利用明細表'!A29</f>
        <v>前々月１６日～前月１５日までの使用分 　　今月10日支払</v>
      </c>
      <c r="B29" s="868"/>
      <c r="C29" s="868"/>
    </row>
    <row r="30" spans="1:3" s="131" customFormat="1" ht="21" customHeight="1" x14ac:dyDescent="0.4">
      <c r="A30" s="128" t="s">
        <v>30</v>
      </c>
      <c r="B30" s="129" t="s">
        <v>31</v>
      </c>
      <c r="C30" s="130" t="s">
        <v>32</v>
      </c>
    </row>
    <row r="31" spans="1:3" ht="21" customHeight="1" x14ac:dyDescent="0.4">
      <c r="A31" s="902"/>
      <c r="B31" s="903"/>
      <c r="C31" s="904"/>
    </row>
    <row r="32" spans="1:3" ht="21" customHeight="1" x14ac:dyDescent="0.4">
      <c r="A32" s="905"/>
      <c r="B32" s="906"/>
      <c r="C32" s="907"/>
    </row>
    <row r="33" spans="1:3" ht="21" customHeight="1" x14ac:dyDescent="0.4">
      <c r="A33" s="905"/>
      <c r="B33" s="906"/>
      <c r="C33" s="907"/>
    </row>
    <row r="34" spans="1:3" ht="21" customHeight="1" x14ac:dyDescent="0.4">
      <c r="A34" s="905"/>
      <c r="B34" s="906"/>
      <c r="C34" s="908"/>
    </row>
    <row r="35" spans="1:3" ht="21" customHeight="1" x14ac:dyDescent="0.4">
      <c r="A35" s="905"/>
      <c r="B35" s="906"/>
      <c r="C35" s="908"/>
    </row>
    <row r="36" spans="1:3" ht="21" customHeight="1" x14ac:dyDescent="0.4">
      <c r="A36" s="905"/>
      <c r="B36" s="906"/>
      <c r="C36" s="908"/>
    </row>
    <row r="37" spans="1:3" ht="21" customHeight="1" x14ac:dyDescent="0.4">
      <c r="A37" s="909"/>
      <c r="B37" s="910"/>
      <c r="C37" s="911"/>
    </row>
    <row r="38" spans="1:3" ht="21" customHeight="1" x14ac:dyDescent="0.4">
      <c r="A38" s="132" t="s">
        <v>114</v>
      </c>
      <c r="B38" s="133">
        <f>SUM(B31:B37)</f>
        <v>0</v>
      </c>
      <c r="C38" s="134"/>
    </row>
    <row r="39" spans="1:3" ht="16.5" customHeight="1" x14ac:dyDescent="0.4"/>
    <row r="40" spans="1:3" s="127" customFormat="1" ht="33" customHeight="1" x14ac:dyDescent="0.15">
      <c r="A40" s="870" t="str">
        <f>'03月カード利用明細表'!A40</f>
        <v>〇〇カード４</v>
      </c>
      <c r="B40" s="869" t="str">
        <f>'03月カード利用明細表'!B40</f>
        <v>引落口座：〇〇銀行</v>
      </c>
      <c r="C40" s="867"/>
    </row>
    <row r="41" spans="1:3" s="127" customFormat="1" ht="18" customHeight="1" x14ac:dyDescent="0.15">
      <c r="A41" s="849" t="str">
        <f>'03月カード利用明細表'!A41</f>
        <v>前々月１６日～前月１５日までの使用分 　　今月10日支払</v>
      </c>
      <c r="B41" s="868"/>
      <c r="C41" s="868"/>
    </row>
    <row r="42" spans="1:3" s="131" customFormat="1" ht="21" customHeight="1" x14ac:dyDescent="0.4">
      <c r="A42" s="128" t="s">
        <v>30</v>
      </c>
      <c r="B42" s="129" t="s">
        <v>31</v>
      </c>
      <c r="C42" s="130" t="s">
        <v>32</v>
      </c>
    </row>
    <row r="43" spans="1:3" ht="21" customHeight="1" x14ac:dyDescent="0.4">
      <c r="A43" s="902"/>
      <c r="B43" s="903"/>
      <c r="C43" s="904"/>
    </row>
    <row r="44" spans="1:3" ht="21" customHeight="1" x14ac:dyDescent="0.4">
      <c r="A44" s="905"/>
      <c r="B44" s="906"/>
      <c r="C44" s="907"/>
    </row>
    <row r="45" spans="1:3" ht="21" customHeight="1" x14ac:dyDescent="0.4">
      <c r="A45" s="905"/>
      <c r="B45" s="906"/>
      <c r="C45" s="907"/>
    </row>
    <row r="46" spans="1:3" ht="21" customHeight="1" x14ac:dyDescent="0.4">
      <c r="A46" s="905"/>
      <c r="B46" s="906"/>
      <c r="C46" s="908"/>
    </row>
    <row r="47" spans="1:3" ht="21" customHeight="1" x14ac:dyDescent="0.4">
      <c r="A47" s="905"/>
      <c r="B47" s="906"/>
      <c r="C47" s="908"/>
    </row>
    <row r="48" spans="1:3" ht="21" customHeight="1" x14ac:dyDescent="0.4">
      <c r="A48" s="905"/>
      <c r="B48" s="906"/>
      <c r="C48" s="908"/>
    </row>
    <row r="49" spans="1:3" ht="21" customHeight="1" x14ac:dyDescent="0.4">
      <c r="A49" s="909"/>
      <c r="B49" s="910"/>
      <c r="C49" s="911"/>
    </row>
    <row r="50" spans="1:3" ht="21" customHeight="1" x14ac:dyDescent="0.4">
      <c r="A50" s="132" t="s">
        <v>114</v>
      </c>
      <c r="B50" s="133">
        <f>SUM(B43:B49)</f>
        <v>0</v>
      </c>
      <c r="C50" s="134"/>
    </row>
    <row r="51" spans="1:3" ht="16.5" customHeight="1" x14ac:dyDescent="0.4"/>
    <row r="52" spans="1:3" s="127" customFormat="1" ht="33" customHeight="1" x14ac:dyDescent="0.15">
      <c r="A52" s="870" t="str">
        <f>'03月カード利用明細表'!A52</f>
        <v>〇〇カード５</v>
      </c>
      <c r="B52" s="869" t="str">
        <f>'03月カード利用明細表'!B52</f>
        <v>引落口座：〇〇銀行</v>
      </c>
      <c r="C52" s="867"/>
    </row>
    <row r="53" spans="1:3" s="127" customFormat="1" ht="18" customHeight="1" x14ac:dyDescent="0.15">
      <c r="A53" s="849" t="str">
        <f>'03月カード利用明細表'!A53</f>
        <v>前々月１６日～前月１５日までの使用分 　　今月10日支払</v>
      </c>
      <c r="B53" s="868"/>
      <c r="C53" s="868"/>
    </row>
    <row r="54" spans="1:3" s="131" customFormat="1" ht="21" customHeight="1" x14ac:dyDescent="0.4">
      <c r="A54" s="128" t="s">
        <v>30</v>
      </c>
      <c r="B54" s="129" t="s">
        <v>31</v>
      </c>
      <c r="C54" s="130" t="s">
        <v>32</v>
      </c>
    </row>
    <row r="55" spans="1:3" ht="21" customHeight="1" x14ac:dyDescent="0.4">
      <c r="A55" s="902"/>
      <c r="B55" s="903"/>
      <c r="C55" s="904"/>
    </row>
    <row r="56" spans="1:3" ht="21" customHeight="1" x14ac:dyDescent="0.4">
      <c r="A56" s="905"/>
      <c r="B56" s="906"/>
      <c r="C56" s="907"/>
    </row>
    <row r="57" spans="1:3" ht="21" customHeight="1" x14ac:dyDescent="0.4">
      <c r="A57" s="905"/>
      <c r="B57" s="906"/>
      <c r="C57" s="907"/>
    </row>
    <row r="58" spans="1:3" ht="21" customHeight="1" x14ac:dyDescent="0.4">
      <c r="A58" s="905"/>
      <c r="B58" s="906"/>
      <c r="C58" s="908"/>
    </row>
    <row r="59" spans="1:3" ht="21" customHeight="1" x14ac:dyDescent="0.4">
      <c r="A59" s="905"/>
      <c r="B59" s="906"/>
      <c r="C59" s="908"/>
    </row>
    <row r="60" spans="1:3" ht="21" customHeight="1" x14ac:dyDescent="0.4">
      <c r="A60" s="905"/>
      <c r="B60" s="906"/>
      <c r="C60" s="908"/>
    </row>
    <row r="61" spans="1:3" ht="21" customHeight="1" x14ac:dyDescent="0.4">
      <c r="A61" s="909"/>
      <c r="B61" s="910"/>
      <c r="C61" s="911"/>
    </row>
    <row r="62" spans="1:3" ht="21" customHeight="1" x14ac:dyDescent="0.4">
      <c r="A62" s="132" t="s">
        <v>114</v>
      </c>
      <c r="B62" s="133">
        <f>SUM(B55:B61)</f>
        <v>0</v>
      </c>
      <c r="C62" s="134"/>
    </row>
    <row r="63" spans="1:3" ht="16.5" customHeight="1" x14ac:dyDescent="0.4"/>
    <row r="64" spans="1:3" s="127" customFormat="1" ht="33" customHeight="1" x14ac:dyDescent="0.15">
      <c r="A64" s="870" t="str">
        <f>'03月カード利用明細表'!A64</f>
        <v>〇〇カード６</v>
      </c>
      <c r="B64" s="869" t="str">
        <f>'03月カード利用明細表'!B64</f>
        <v>引落口座：〇〇銀行</v>
      </c>
      <c r="C64" s="867"/>
    </row>
    <row r="65" spans="1:3" s="127" customFormat="1" ht="18" customHeight="1" x14ac:dyDescent="0.15">
      <c r="A65" s="849" t="str">
        <f>'03月カード利用明細表'!A65</f>
        <v>前々月１６日～前月１５日までの使用分 　　今月10日支払</v>
      </c>
      <c r="B65" s="868"/>
      <c r="C65" s="868"/>
    </row>
    <row r="66" spans="1:3" s="131" customFormat="1" ht="21" customHeight="1" x14ac:dyDescent="0.4">
      <c r="A66" s="128" t="s">
        <v>30</v>
      </c>
      <c r="B66" s="129" t="s">
        <v>31</v>
      </c>
      <c r="C66" s="130" t="s">
        <v>32</v>
      </c>
    </row>
    <row r="67" spans="1:3" ht="21" customHeight="1" x14ac:dyDescent="0.4">
      <c r="A67" s="902"/>
      <c r="B67" s="903"/>
      <c r="C67" s="904"/>
    </row>
    <row r="68" spans="1:3" ht="21" customHeight="1" x14ac:dyDescent="0.4">
      <c r="A68" s="905"/>
      <c r="B68" s="906"/>
      <c r="C68" s="907"/>
    </row>
    <row r="69" spans="1:3" ht="21" customHeight="1" x14ac:dyDescent="0.4">
      <c r="A69" s="905"/>
      <c r="B69" s="906"/>
      <c r="C69" s="907"/>
    </row>
    <row r="70" spans="1:3" ht="21" customHeight="1" x14ac:dyDescent="0.4">
      <c r="A70" s="905"/>
      <c r="B70" s="906"/>
      <c r="C70" s="908"/>
    </row>
    <row r="71" spans="1:3" ht="21" customHeight="1" x14ac:dyDescent="0.4">
      <c r="A71" s="905"/>
      <c r="B71" s="906"/>
      <c r="C71" s="908"/>
    </row>
    <row r="72" spans="1:3" ht="21" customHeight="1" x14ac:dyDescent="0.4">
      <c r="A72" s="905"/>
      <c r="B72" s="906"/>
      <c r="C72" s="908"/>
    </row>
    <row r="73" spans="1:3" ht="21" customHeight="1" x14ac:dyDescent="0.4">
      <c r="A73" s="909"/>
      <c r="B73" s="910"/>
      <c r="C73" s="911"/>
    </row>
    <row r="74" spans="1:3" ht="21" customHeight="1" x14ac:dyDescent="0.4">
      <c r="A74" s="132" t="s">
        <v>114</v>
      </c>
      <c r="B74" s="133">
        <f>SUM(B67:B73)</f>
        <v>0</v>
      </c>
      <c r="C74" s="134"/>
    </row>
    <row r="75" spans="1:3" ht="16.5" customHeight="1" x14ac:dyDescent="0.4"/>
    <row r="76" spans="1:3" s="127" customFormat="1" ht="33" customHeight="1" x14ac:dyDescent="0.15">
      <c r="A76" s="870" t="str">
        <f>'03月カード利用明細表'!A76</f>
        <v>〇〇カード７</v>
      </c>
      <c r="B76" s="869" t="str">
        <f>'03月カード利用明細表'!B76</f>
        <v>引落口座：〇〇銀行</v>
      </c>
      <c r="C76" s="867"/>
    </row>
    <row r="77" spans="1:3" s="127" customFormat="1" ht="18" customHeight="1" x14ac:dyDescent="0.15">
      <c r="A77" s="849" t="str">
        <f>'03月カード利用明細表'!A77</f>
        <v>前々月１６日～前月１５日までの使用分 　　今月10日支払</v>
      </c>
      <c r="B77" s="868"/>
      <c r="C77" s="868"/>
    </row>
    <row r="78" spans="1:3" s="131" customFormat="1" ht="21" customHeight="1" x14ac:dyDescent="0.4">
      <c r="A78" s="128" t="s">
        <v>30</v>
      </c>
      <c r="B78" s="129" t="s">
        <v>31</v>
      </c>
      <c r="C78" s="130" t="s">
        <v>32</v>
      </c>
    </row>
    <row r="79" spans="1:3" ht="21" customHeight="1" x14ac:dyDescent="0.4">
      <c r="A79" s="902"/>
      <c r="B79" s="903"/>
      <c r="C79" s="904"/>
    </row>
    <row r="80" spans="1:3" ht="21" customHeight="1" x14ac:dyDescent="0.4">
      <c r="A80" s="905"/>
      <c r="B80" s="906"/>
      <c r="C80" s="907"/>
    </row>
    <row r="81" spans="1:3" ht="21" customHeight="1" x14ac:dyDescent="0.4">
      <c r="A81" s="905"/>
      <c r="B81" s="906"/>
      <c r="C81" s="907"/>
    </row>
    <row r="82" spans="1:3" ht="21" customHeight="1" x14ac:dyDescent="0.4">
      <c r="A82" s="905"/>
      <c r="B82" s="906"/>
      <c r="C82" s="908"/>
    </row>
    <row r="83" spans="1:3" ht="21" customHeight="1" x14ac:dyDescent="0.4">
      <c r="A83" s="905"/>
      <c r="B83" s="906"/>
      <c r="C83" s="908"/>
    </row>
    <row r="84" spans="1:3" ht="21" customHeight="1" x14ac:dyDescent="0.4">
      <c r="A84" s="905"/>
      <c r="B84" s="906"/>
      <c r="C84" s="908"/>
    </row>
    <row r="85" spans="1:3" ht="21" customHeight="1" x14ac:dyDescent="0.4">
      <c r="A85" s="909"/>
      <c r="B85" s="910"/>
      <c r="C85" s="911"/>
    </row>
    <row r="86" spans="1:3" ht="21" customHeight="1" x14ac:dyDescent="0.4">
      <c r="A86" s="132" t="s">
        <v>114</v>
      </c>
      <c r="B86" s="133">
        <f>SUM(B79:B85)</f>
        <v>0</v>
      </c>
      <c r="C86" s="134"/>
    </row>
    <row r="87" spans="1:3" ht="16.5" customHeight="1" x14ac:dyDescent="0.4"/>
    <row r="88" spans="1:3" s="127" customFormat="1" ht="33" customHeight="1" x14ac:dyDescent="0.15">
      <c r="A88" s="870" t="str">
        <f>'03月カード利用明細表'!A88</f>
        <v>〇〇カード８</v>
      </c>
      <c r="B88" s="869" t="str">
        <f>'03月カード利用明細表'!B88</f>
        <v>引落口座：〇〇銀行</v>
      </c>
      <c r="C88" s="867"/>
    </row>
    <row r="89" spans="1:3" s="127" customFormat="1" ht="18" customHeight="1" x14ac:dyDescent="0.15">
      <c r="A89" s="849" t="str">
        <f>'03月カード利用明細表'!A89</f>
        <v>前々月１６日～前月１５日までの使用分 　　今月10日支払</v>
      </c>
      <c r="B89" s="868"/>
      <c r="C89" s="868"/>
    </row>
    <row r="90" spans="1:3" s="131" customFormat="1" ht="21" customHeight="1" x14ac:dyDescent="0.4">
      <c r="A90" s="128" t="s">
        <v>30</v>
      </c>
      <c r="B90" s="129" t="s">
        <v>31</v>
      </c>
      <c r="C90" s="130" t="s">
        <v>32</v>
      </c>
    </row>
    <row r="91" spans="1:3" ht="21" customHeight="1" x14ac:dyDescent="0.4">
      <c r="A91" s="902"/>
      <c r="B91" s="903"/>
      <c r="C91" s="904"/>
    </row>
    <row r="92" spans="1:3" ht="21" customHeight="1" x14ac:dyDescent="0.4">
      <c r="A92" s="905"/>
      <c r="B92" s="906"/>
      <c r="C92" s="907"/>
    </row>
    <row r="93" spans="1:3" ht="21" customHeight="1" x14ac:dyDescent="0.4">
      <c r="A93" s="905"/>
      <c r="B93" s="906"/>
      <c r="C93" s="907"/>
    </row>
    <row r="94" spans="1:3" ht="21" customHeight="1" x14ac:dyDescent="0.4">
      <c r="A94" s="905"/>
      <c r="B94" s="906"/>
      <c r="C94" s="908"/>
    </row>
    <row r="95" spans="1:3" ht="21" customHeight="1" x14ac:dyDescent="0.4">
      <c r="A95" s="905"/>
      <c r="B95" s="906"/>
      <c r="C95" s="908"/>
    </row>
    <row r="96" spans="1:3" ht="21" customHeight="1" x14ac:dyDescent="0.4">
      <c r="A96" s="905"/>
      <c r="B96" s="906"/>
      <c r="C96" s="908"/>
    </row>
    <row r="97" spans="1:3" ht="21" customHeight="1" x14ac:dyDescent="0.4">
      <c r="A97" s="909"/>
      <c r="B97" s="910"/>
      <c r="C97" s="911"/>
    </row>
    <row r="98" spans="1:3" ht="21" customHeight="1" x14ac:dyDescent="0.4">
      <c r="A98" s="132" t="s">
        <v>114</v>
      </c>
      <c r="B98" s="133">
        <f>SUM(B91:B97)</f>
        <v>0</v>
      </c>
      <c r="C98" s="134"/>
    </row>
    <row r="99" spans="1:3" ht="16.5" customHeight="1" x14ac:dyDescent="0.4"/>
    <row r="100" spans="1:3" s="127" customFormat="1" ht="33" customHeight="1" x14ac:dyDescent="0.15">
      <c r="A100" s="870" t="str">
        <f>'03月カード利用明細表'!A100</f>
        <v>〇〇カード９</v>
      </c>
      <c r="B100" s="869" t="str">
        <f>'03月カード利用明細表'!B100</f>
        <v>引落口座：〇〇銀行</v>
      </c>
      <c r="C100" s="867"/>
    </row>
    <row r="101" spans="1:3" s="127" customFormat="1" ht="18" customHeight="1" x14ac:dyDescent="0.15">
      <c r="A101" s="849" t="str">
        <f>'03月カード利用明細表'!A101</f>
        <v>前々月１６日～前月１５日までの使用分 　　今月10日支払</v>
      </c>
      <c r="B101" s="868"/>
      <c r="C101" s="868"/>
    </row>
    <row r="102" spans="1:3" s="131" customFormat="1" ht="21" customHeight="1" x14ac:dyDescent="0.4">
      <c r="A102" s="128" t="s">
        <v>30</v>
      </c>
      <c r="B102" s="129" t="s">
        <v>31</v>
      </c>
      <c r="C102" s="130" t="s">
        <v>32</v>
      </c>
    </row>
    <row r="103" spans="1:3" ht="21" customHeight="1" x14ac:dyDescent="0.4">
      <c r="A103" s="902"/>
      <c r="B103" s="903"/>
      <c r="C103" s="904"/>
    </row>
    <row r="104" spans="1:3" ht="21" customHeight="1" x14ac:dyDescent="0.4">
      <c r="A104" s="905"/>
      <c r="B104" s="906"/>
      <c r="C104" s="907"/>
    </row>
    <row r="105" spans="1:3" ht="21" customHeight="1" x14ac:dyDescent="0.4">
      <c r="A105" s="905"/>
      <c r="B105" s="906"/>
      <c r="C105" s="907"/>
    </row>
    <row r="106" spans="1:3" ht="21" customHeight="1" x14ac:dyDescent="0.4">
      <c r="A106" s="905"/>
      <c r="B106" s="906"/>
      <c r="C106" s="908"/>
    </row>
    <row r="107" spans="1:3" ht="21" customHeight="1" x14ac:dyDescent="0.4">
      <c r="A107" s="905"/>
      <c r="B107" s="906"/>
      <c r="C107" s="908"/>
    </row>
    <row r="108" spans="1:3" ht="21" customHeight="1" x14ac:dyDescent="0.4">
      <c r="A108" s="905"/>
      <c r="B108" s="906"/>
      <c r="C108" s="908"/>
    </row>
    <row r="109" spans="1:3" ht="21" customHeight="1" x14ac:dyDescent="0.4">
      <c r="A109" s="909"/>
      <c r="B109" s="910"/>
      <c r="C109" s="911"/>
    </row>
    <row r="110" spans="1:3" ht="21" customHeight="1" x14ac:dyDescent="0.4">
      <c r="A110" s="132" t="s">
        <v>114</v>
      </c>
      <c r="B110" s="133">
        <f>SUM(B103:B109)</f>
        <v>0</v>
      </c>
      <c r="C110" s="134"/>
    </row>
    <row r="111" spans="1:3" ht="16.5" customHeight="1" x14ac:dyDescent="0.4"/>
    <row r="112" spans="1:3" s="127" customFormat="1" ht="33" customHeight="1" x14ac:dyDescent="0.15">
      <c r="A112" s="870" t="str">
        <f>'03月カード利用明細表'!A112</f>
        <v>〇〇カード１０</v>
      </c>
      <c r="B112" s="869" t="str">
        <f>'03月カード利用明細表'!B112</f>
        <v>引落口座：〇〇銀行</v>
      </c>
      <c r="C112" s="867"/>
    </row>
    <row r="113" spans="1:3" s="127" customFormat="1" ht="18" customHeight="1" x14ac:dyDescent="0.15">
      <c r="A113" s="849" t="str">
        <f>'03月カード利用明細表'!A113</f>
        <v>前々月１６日～前月１５日までの使用分 　　今月10日支払</v>
      </c>
      <c r="B113" s="868"/>
      <c r="C113" s="868"/>
    </row>
    <row r="114" spans="1:3" s="131" customFormat="1" ht="21" customHeight="1" x14ac:dyDescent="0.4">
      <c r="A114" s="128" t="s">
        <v>30</v>
      </c>
      <c r="B114" s="129" t="s">
        <v>31</v>
      </c>
      <c r="C114" s="130" t="s">
        <v>32</v>
      </c>
    </row>
    <row r="115" spans="1:3" ht="21" customHeight="1" x14ac:dyDescent="0.4">
      <c r="A115" s="902"/>
      <c r="B115" s="903"/>
      <c r="C115" s="904"/>
    </row>
    <row r="116" spans="1:3" ht="21" customHeight="1" x14ac:dyDescent="0.4">
      <c r="A116" s="905"/>
      <c r="B116" s="906"/>
      <c r="C116" s="907"/>
    </row>
    <row r="117" spans="1:3" ht="21" customHeight="1" x14ac:dyDescent="0.4">
      <c r="A117" s="905"/>
      <c r="B117" s="906"/>
      <c r="C117" s="907"/>
    </row>
    <row r="118" spans="1:3" ht="21" customHeight="1" x14ac:dyDescent="0.4">
      <c r="A118" s="905"/>
      <c r="B118" s="906"/>
      <c r="C118" s="908"/>
    </row>
    <row r="119" spans="1:3" ht="21" customHeight="1" x14ac:dyDescent="0.4">
      <c r="A119" s="905"/>
      <c r="B119" s="906"/>
      <c r="C119" s="908"/>
    </row>
    <row r="120" spans="1:3" ht="21" customHeight="1" x14ac:dyDescent="0.4">
      <c r="A120" s="905"/>
      <c r="B120" s="906"/>
      <c r="C120" s="908"/>
    </row>
    <row r="121" spans="1:3" ht="21" customHeight="1" x14ac:dyDescent="0.4">
      <c r="A121" s="909"/>
      <c r="B121" s="910"/>
      <c r="C121" s="911"/>
    </row>
    <row r="122" spans="1:3" ht="21" customHeight="1" x14ac:dyDescent="0.4">
      <c r="A122" s="132" t="s">
        <v>114</v>
      </c>
      <c r="B122" s="133">
        <f>SUM(B115:B121)</f>
        <v>0</v>
      </c>
      <c r="C122" s="134"/>
    </row>
    <row r="123" spans="1:3" ht="16.5" customHeight="1" x14ac:dyDescent="0.4"/>
    <row r="124" spans="1:3" ht="16.5" customHeight="1" x14ac:dyDescent="0.4"/>
    <row r="125" spans="1:3" ht="27" customHeight="1" x14ac:dyDescent="0.4">
      <c r="A125" s="137" t="s">
        <v>115</v>
      </c>
      <c r="B125" s="138">
        <f>B14+B26+B38+B50+B62+B74+B86+B98+B110+B122</f>
        <v>0</v>
      </c>
    </row>
  </sheetData>
  <sheetProtection sheet="1" objects="1" scenarios="1"/>
  <mergeCells count="3">
    <mergeCell ref="A1:C1"/>
    <mergeCell ref="A2:C2"/>
    <mergeCell ref="B3:C3"/>
  </mergeCells>
  <phoneticPr fontId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>
    <tabColor rgb="FFFFFFEF"/>
  </sheetPr>
  <dimension ref="A1:Y38"/>
  <sheetViews>
    <sheetView workbookViewId="0">
      <pane xSplit="2" ySplit="4" topLeftCell="C5" activePane="bottomRight" state="frozen"/>
      <selection activeCell="C18" sqref="C18"/>
      <selection pane="topRight" activeCell="C18" sqref="C18"/>
      <selection pane="bottomLeft" activeCell="C18" sqref="C18"/>
      <selection pane="bottomRight" sqref="A1:G1"/>
    </sheetView>
  </sheetViews>
  <sheetFormatPr defaultRowHeight="18.75" x14ac:dyDescent="0.4"/>
  <cols>
    <col min="1" max="1" width="6.625" style="163" customWidth="1"/>
    <col min="2" max="2" width="6" style="163" bestFit="1" customWidth="1"/>
    <col min="3" max="3" width="58.125" style="11" customWidth="1"/>
    <col min="4" max="4" width="12.125" style="17" customWidth="1"/>
    <col min="5" max="5" width="58.125" style="10" customWidth="1"/>
    <col min="6" max="6" width="12.125" style="11" bestFit="1" customWidth="1"/>
    <col min="7" max="7" width="16.125" style="11" customWidth="1"/>
    <col min="8" max="8" width="13.75" style="14" customWidth="1"/>
    <col min="9" max="9" width="14.25" style="15" bestFit="1" customWidth="1"/>
    <col min="10" max="10" width="10.875" style="16" bestFit="1" customWidth="1"/>
    <col min="11" max="11" width="9" style="11"/>
    <col min="12" max="12" width="10.25" style="17" bestFit="1" customWidth="1"/>
    <col min="13" max="13" width="14.5" style="18" customWidth="1"/>
    <col min="14" max="14" width="10.625" style="19" bestFit="1" customWidth="1"/>
    <col min="15" max="15" width="9.125" style="20" bestFit="1" customWidth="1"/>
    <col min="16" max="16" width="9" style="21"/>
    <col min="17" max="17" width="16.5" style="18" customWidth="1"/>
    <col min="18" max="18" width="11.375" style="20" bestFit="1" customWidth="1"/>
    <col min="19" max="19" width="12.125" style="22" customWidth="1"/>
    <col min="20" max="20" width="12.625" style="23" customWidth="1"/>
    <col min="21" max="21" width="10.5" style="24" bestFit="1" customWidth="1"/>
    <col min="22" max="22" width="9.125" style="25" bestFit="1" customWidth="1"/>
    <col min="23" max="23" width="5.125" style="123" customWidth="1"/>
    <col min="24" max="24" width="10" style="17" customWidth="1"/>
    <col min="25" max="25" width="12.25" style="17" customWidth="1"/>
    <col min="26" max="26" width="12.25" style="11" customWidth="1"/>
    <col min="27" max="16384" width="9" style="11"/>
  </cols>
  <sheetData>
    <row r="1" spans="1:23" ht="63" customHeight="1" x14ac:dyDescent="0.4">
      <c r="A1" s="1235" t="s">
        <v>116</v>
      </c>
      <c r="B1" s="1235"/>
      <c r="C1" s="1235"/>
      <c r="D1" s="1235"/>
      <c r="E1" s="1235"/>
      <c r="F1" s="1235"/>
      <c r="G1" s="1235"/>
      <c r="W1" s="31"/>
    </row>
    <row r="2" spans="1:23" ht="19.5" thickBot="1" x14ac:dyDescent="0.45">
      <c r="A2" s="9" t="s">
        <v>112</v>
      </c>
      <c r="B2" s="10"/>
      <c r="D2" s="11"/>
      <c r="E2" s="12" t="s">
        <v>6</v>
      </c>
      <c r="F2" s="13" t="s">
        <v>7</v>
      </c>
      <c r="G2" s="139">
        <f ca="1">NOW()</f>
        <v>44276.014670717595</v>
      </c>
      <c r="W2" s="17"/>
    </row>
    <row r="3" spans="1:23" ht="26.25" customHeight="1" thickBot="1" x14ac:dyDescent="0.45">
      <c r="A3" s="1236" t="s">
        <v>35</v>
      </c>
      <c r="B3" s="1238" t="s">
        <v>36</v>
      </c>
      <c r="C3" s="140" t="s">
        <v>189</v>
      </c>
      <c r="D3" s="141" t="s">
        <v>190</v>
      </c>
      <c r="E3" s="1240" t="s">
        <v>191</v>
      </c>
      <c r="F3" s="1242" t="s">
        <v>173</v>
      </c>
      <c r="G3" s="1244" t="s">
        <v>38</v>
      </c>
      <c r="H3" s="49"/>
      <c r="I3" s="50"/>
      <c r="J3" s="51"/>
      <c r="L3" s="52"/>
      <c r="M3" s="49"/>
      <c r="N3" s="53"/>
      <c r="O3" s="54"/>
      <c r="P3" s="55"/>
      <c r="W3" s="17"/>
    </row>
    <row r="4" spans="1:23" ht="19.5" thickBot="1" x14ac:dyDescent="0.45">
      <c r="A4" s="1237"/>
      <c r="B4" s="1239"/>
      <c r="C4" s="142" t="s">
        <v>39</v>
      </c>
      <c r="D4" s="184">
        <f>'06月現金入出金表'!G37</f>
        <v>0</v>
      </c>
      <c r="E4" s="1241"/>
      <c r="F4" s="1243"/>
      <c r="G4" s="1245"/>
      <c r="H4" s="49"/>
      <c r="I4" s="50"/>
      <c r="J4" s="51"/>
      <c r="L4" s="52"/>
      <c r="M4" s="49"/>
      <c r="N4" s="53"/>
      <c r="O4" s="54"/>
      <c r="P4" s="55"/>
      <c r="W4" s="17"/>
    </row>
    <row r="5" spans="1:23" x14ac:dyDescent="0.4">
      <c r="A5" s="143">
        <v>44378</v>
      </c>
      <c r="B5" s="144" t="s">
        <v>84</v>
      </c>
      <c r="C5" s="494"/>
      <c r="D5" s="495"/>
      <c r="E5" s="1070"/>
      <c r="F5" s="1071"/>
      <c r="G5" s="145">
        <f>D5-F5</f>
        <v>0</v>
      </c>
      <c r="H5" s="49"/>
      <c r="I5" s="59"/>
      <c r="J5" s="51"/>
      <c r="L5" s="52"/>
      <c r="M5" s="49"/>
      <c r="N5" s="53"/>
      <c r="O5" s="54"/>
      <c r="P5" s="55"/>
      <c r="W5" s="17"/>
    </row>
    <row r="6" spans="1:23" x14ac:dyDescent="0.4">
      <c r="A6" s="143">
        <v>44379</v>
      </c>
      <c r="B6" s="144" t="s">
        <v>63</v>
      </c>
      <c r="C6" s="496"/>
      <c r="D6" s="497"/>
      <c r="E6" s="1072"/>
      <c r="F6" s="1073"/>
      <c r="G6" s="145">
        <f>D6-F6</f>
        <v>0</v>
      </c>
      <c r="H6" s="49"/>
      <c r="I6" s="50"/>
      <c r="J6" s="51"/>
      <c r="L6" s="52"/>
      <c r="M6" s="49"/>
      <c r="N6" s="53"/>
      <c r="O6" s="54"/>
      <c r="P6" s="55"/>
      <c r="W6" s="17"/>
    </row>
    <row r="7" spans="1:23" x14ac:dyDescent="0.4">
      <c r="A7" s="185">
        <v>44380</v>
      </c>
      <c r="B7" s="148" t="s">
        <v>45</v>
      </c>
      <c r="C7" s="498"/>
      <c r="D7" s="497"/>
      <c r="E7" s="1072"/>
      <c r="F7" s="1073"/>
      <c r="G7" s="145">
        <f t="shared" ref="G7:G35" si="0">D7-F7</f>
        <v>0</v>
      </c>
      <c r="H7" s="49"/>
      <c r="I7" s="50"/>
      <c r="J7" s="51"/>
      <c r="L7" s="52"/>
      <c r="M7" s="49"/>
      <c r="N7" s="53"/>
      <c r="O7" s="54"/>
      <c r="P7" s="55"/>
      <c r="W7" s="17"/>
    </row>
    <row r="8" spans="1:23" x14ac:dyDescent="0.4">
      <c r="A8" s="186">
        <v>44381</v>
      </c>
      <c r="B8" s="150" t="s">
        <v>46</v>
      </c>
      <c r="C8" s="496"/>
      <c r="D8" s="497"/>
      <c r="E8" s="1072"/>
      <c r="F8" s="1073"/>
      <c r="G8" s="145">
        <f t="shared" si="0"/>
        <v>0</v>
      </c>
      <c r="H8" s="49"/>
      <c r="I8" s="50"/>
      <c r="J8" s="51"/>
      <c r="L8" s="52"/>
      <c r="M8" s="49"/>
      <c r="N8" s="53"/>
      <c r="O8" s="54"/>
      <c r="P8" s="55"/>
      <c r="W8" s="17"/>
    </row>
    <row r="9" spans="1:23" x14ac:dyDescent="0.4">
      <c r="A9" s="143">
        <v>44382</v>
      </c>
      <c r="B9" s="144" t="s">
        <v>47</v>
      </c>
      <c r="C9" s="496"/>
      <c r="D9" s="497"/>
      <c r="E9" s="1072"/>
      <c r="F9" s="1073"/>
      <c r="G9" s="145">
        <f t="shared" si="0"/>
        <v>0</v>
      </c>
      <c r="H9" s="49"/>
      <c r="I9" s="50"/>
      <c r="J9" s="51"/>
      <c r="L9" s="52"/>
      <c r="M9" s="49"/>
      <c r="N9" s="53"/>
      <c r="O9" s="54"/>
      <c r="P9" s="55"/>
      <c r="W9" s="17"/>
    </row>
    <row r="10" spans="1:23" x14ac:dyDescent="0.4">
      <c r="A10" s="143">
        <v>44383</v>
      </c>
      <c r="B10" s="144" t="s">
        <v>41</v>
      </c>
      <c r="C10" s="496"/>
      <c r="D10" s="497"/>
      <c r="E10" s="1072"/>
      <c r="F10" s="1073"/>
      <c r="G10" s="145">
        <f t="shared" si="0"/>
        <v>0</v>
      </c>
      <c r="H10" s="49"/>
      <c r="I10" s="50"/>
      <c r="J10" s="51"/>
      <c r="L10" s="52"/>
      <c r="M10" s="49"/>
      <c r="N10" s="53"/>
      <c r="O10" s="54"/>
      <c r="P10" s="55"/>
      <c r="W10" s="17"/>
    </row>
    <row r="11" spans="1:23" x14ac:dyDescent="0.4">
      <c r="A11" s="143">
        <v>44384</v>
      </c>
      <c r="B11" s="144" t="s">
        <v>42</v>
      </c>
      <c r="C11" s="498"/>
      <c r="D11" s="497"/>
      <c r="E11" s="1072"/>
      <c r="F11" s="1073"/>
      <c r="G11" s="145">
        <f t="shared" si="0"/>
        <v>0</v>
      </c>
      <c r="H11" s="49"/>
      <c r="I11" s="50"/>
      <c r="J11" s="51"/>
      <c r="L11" s="52"/>
      <c r="M11" s="49"/>
      <c r="N11" s="53"/>
      <c r="O11" s="54"/>
      <c r="P11" s="55"/>
      <c r="W11" s="17"/>
    </row>
    <row r="12" spans="1:23" x14ac:dyDescent="0.4">
      <c r="A12" s="143">
        <v>44385</v>
      </c>
      <c r="B12" s="144" t="s">
        <v>43</v>
      </c>
      <c r="C12" s="496"/>
      <c r="D12" s="497"/>
      <c r="E12" s="1072"/>
      <c r="F12" s="1073"/>
      <c r="G12" s="145">
        <f t="shared" si="0"/>
        <v>0</v>
      </c>
      <c r="H12" s="49"/>
      <c r="I12" s="50"/>
      <c r="J12" s="51"/>
      <c r="L12" s="52"/>
      <c r="M12" s="49"/>
      <c r="N12" s="53"/>
      <c r="O12" s="54"/>
      <c r="P12" s="55"/>
      <c r="W12" s="17"/>
    </row>
    <row r="13" spans="1:23" x14ac:dyDescent="0.4">
      <c r="A13" s="143">
        <v>44386</v>
      </c>
      <c r="B13" s="144" t="s">
        <v>44</v>
      </c>
      <c r="C13" s="496"/>
      <c r="D13" s="497"/>
      <c r="E13" s="1072"/>
      <c r="F13" s="1073"/>
      <c r="G13" s="145">
        <f t="shared" si="0"/>
        <v>0</v>
      </c>
      <c r="H13" s="49"/>
      <c r="I13" s="50"/>
      <c r="J13" s="51"/>
      <c r="L13" s="52"/>
      <c r="M13" s="49"/>
      <c r="N13" s="53"/>
      <c r="O13" s="54"/>
      <c r="P13" s="55"/>
      <c r="W13" s="17"/>
    </row>
    <row r="14" spans="1:23" x14ac:dyDescent="0.4">
      <c r="A14" s="185">
        <v>44387</v>
      </c>
      <c r="B14" s="148" t="s">
        <v>45</v>
      </c>
      <c r="C14" s="496"/>
      <c r="D14" s="497"/>
      <c r="E14" s="1072"/>
      <c r="F14" s="1073"/>
      <c r="G14" s="145">
        <f t="shared" si="0"/>
        <v>0</v>
      </c>
      <c r="H14" s="49"/>
      <c r="I14" s="50"/>
      <c r="J14" s="51"/>
      <c r="L14" s="52"/>
      <c r="M14" s="49"/>
      <c r="N14" s="53"/>
      <c r="O14" s="54"/>
      <c r="P14" s="55"/>
      <c r="W14" s="17"/>
    </row>
    <row r="15" spans="1:23" x14ac:dyDescent="0.4">
      <c r="A15" s="186">
        <v>44388</v>
      </c>
      <c r="B15" s="150" t="s">
        <v>46</v>
      </c>
      <c r="C15" s="496"/>
      <c r="D15" s="497"/>
      <c r="E15" s="1072"/>
      <c r="F15" s="1073"/>
      <c r="G15" s="145">
        <f t="shared" si="0"/>
        <v>0</v>
      </c>
      <c r="H15" s="49"/>
      <c r="I15" s="50"/>
      <c r="J15" s="51"/>
      <c r="L15" s="52"/>
      <c r="M15" s="49"/>
      <c r="N15" s="53"/>
      <c r="O15" s="54"/>
      <c r="P15" s="55"/>
      <c r="W15" s="17"/>
    </row>
    <row r="16" spans="1:23" x14ac:dyDescent="0.4">
      <c r="A16" s="143">
        <v>44389</v>
      </c>
      <c r="B16" s="144" t="s">
        <v>47</v>
      </c>
      <c r="C16" s="498"/>
      <c r="D16" s="497"/>
      <c r="E16" s="1072"/>
      <c r="F16" s="1073"/>
      <c r="G16" s="145">
        <f t="shared" si="0"/>
        <v>0</v>
      </c>
      <c r="H16" s="49"/>
      <c r="I16" s="50"/>
      <c r="J16" s="51"/>
      <c r="L16" s="52"/>
      <c r="M16" s="49"/>
      <c r="N16" s="53"/>
      <c r="O16" s="54"/>
      <c r="P16" s="55"/>
      <c r="W16" s="17"/>
    </row>
    <row r="17" spans="1:23" x14ac:dyDescent="0.4">
      <c r="A17" s="143">
        <v>44390</v>
      </c>
      <c r="B17" s="144" t="s">
        <v>41</v>
      </c>
      <c r="C17" s="496"/>
      <c r="D17" s="497"/>
      <c r="E17" s="1072"/>
      <c r="F17" s="1073"/>
      <c r="G17" s="145">
        <f t="shared" si="0"/>
        <v>0</v>
      </c>
      <c r="H17" s="49"/>
      <c r="I17" s="50"/>
      <c r="J17" s="51"/>
      <c r="L17" s="52"/>
      <c r="M17" s="49"/>
      <c r="N17" s="53"/>
      <c r="O17" s="54"/>
      <c r="P17" s="55"/>
      <c r="W17" s="17"/>
    </row>
    <row r="18" spans="1:23" x14ac:dyDescent="0.4">
      <c r="A18" s="143">
        <v>44391</v>
      </c>
      <c r="B18" s="144" t="s">
        <v>42</v>
      </c>
      <c r="C18" s="496"/>
      <c r="D18" s="497"/>
      <c r="E18" s="1072"/>
      <c r="F18" s="1073"/>
      <c r="G18" s="145">
        <f t="shared" si="0"/>
        <v>0</v>
      </c>
      <c r="H18" s="49"/>
      <c r="I18" s="50"/>
      <c r="J18" s="51"/>
      <c r="L18" s="52"/>
      <c r="M18" s="49"/>
      <c r="N18" s="53"/>
      <c r="O18" s="54"/>
      <c r="P18" s="55"/>
      <c r="W18" s="17"/>
    </row>
    <row r="19" spans="1:23" x14ac:dyDescent="0.4">
      <c r="A19" s="143">
        <v>44392</v>
      </c>
      <c r="B19" s="144" t="s">
        <v>43</v>
      </c>
      <c r="C19" s="496"/>
      <c r="D19" s="497"/>
      <c r="E19" s="1072"/>
      <c r="F19" s="1073"/>
      <c r="G19" s="145">
        <f t="shared" si="0"/>
        <v>0</v>
      </c>
      <c r="H19" s="49"/>
      <c r="I19" s="50"/>
      <c r="J19" s="51"/>
      <c r="L19" s="52"/>
      <c r="M19" s="49"/>
      <c r="N19" s="53"/>
      <c r="O19" s="54"/>
      <c r="P19" s="55"/>
      <c r="W19" s="17"/>
    </row>
    <row r="20" spans="1:23" x14ac:dyDescent="0.4">
      <c r="A20" s="143">
        <v>44393</v>
      </c>
      <c r="B20" s="144" t="s">
        <v>44</v>
      </c>
      <c r="C20" s="496"/>
      <c r="D20" s="497"/>
      <c r="E20" s="1072"/>
      <c r="F20" s="1073"/>
      <c r="G20" s="145">
        <f t="shared" si="0"/>
        <v>0</v>
      </c>
      <c r="H20" s="49"/>
      <c r="I20" s="50"/>
      <c r="J20" s="51"/>
      <c r="L20" s="52"/>
      <c r="M20" s="49"/>
      <c r="N20" s="53"/>
      <c r="O20" s="54"/>
      <c r="P20" s="55"/>
      <c r="W20" s="17"/>
    </row>
    <row r="21" spans="1:23" x14ac:dyDescent="0.4">
      <c r="A21" s="185">
        <v>44394</v>
      </c>
      <c r="B21" s="148" t="s">
        <v>45</v>
      </c>
      <c r="C21" s="496"/>
      <c r="D21" s="497"/>
      <c r="E21" s="1072"/>
      <c r="F21" s="1073"/>
      <c r="G21" s="145">
        <f t="shared" si="0"/>
        <v>0</v>
      </c>
      <c r="H21" s="49"/>
      <c r="I21" s="50"/>
      <c r="J21" s="51"/>
      <c r="L21" s="52"/>
      <c r="M21" s="49"/>
      <c r="N21" s="53"/>
      <c r="O21" s="54"/>
      <c r="P21" s="55"/>
      <c r="W21" s="17"/>
    </row>
    <row r="22" spans="1:23" x14ac:dyDescent="0.4">
      <c r="A22" s="186">
        <v>44395</v>
      </c>
      <c r="B22" s="150" t="s">
        <v>46</v>
      </c>
      <c r="C22" s="496"/>
      <c r="D22" s="497"/>
      <c r="E22" s="1072"/>
      <c r="F22" s="1073"/>
      <c r="G22" s="145">
        <f t="shared" si="0"/>
        <v>0</v>
      </c>
      <c r="H22" s="49"/>
      <c r="I22" s="50"/>
      <c r="J22" s="51"/>
      <c r="L22" s="52"/>
      <c r="M22" s="49"/>
      <c r="N22" s="53"/>
      <c r="O22" s="54"/>
      <c r="P22" s="55"/>
      <c r="W22" s="17"/>
    </row>
    <row r="23" spans="1:23" x14ac:dyDescent="0.4">
      <c r="A23" s="186">
        <v>44396</v>
      </c>
      <c r="B23" s="150" t="s">
        <v>47</v>
      </c>
      <c r="C23" s="496" t="s">
        <v>117</v>
      </c>
      <c r="D23" s="497"/>
      <c r="E23" s="1072"/>
      <c r="F23" s="1073"/>
      <c r="G23" s="145">
        <f t="shared" si="0"/>
        <v>0</v>
      </c>
      <c r="H23" s="49"/>
      <c r="I23" s="50"/>
      <c r="J23" s="51"/>
      <c r="L23" s="52"/>
      <c r="M23" s="49"/>
      <c r="N23" s="53"/>
      <c r="O23" s="54"/>
      <c r="P23" s="55"/>
      <c r="W23" s="17"/>
    </row>
    <row r="24" spans="1:23" x14ac:dyDescent="0.4">
      <c r="A24" s="143">
        <v>44397</v>
      </c>
      <c r="B24" s="144" t="s">
        <v>41</v>
      </c>
      <c r="C24" s="499"/>
      <c r="D24" s="497"/>
      <c r="E24" s="1072"/>
      <c r="F24" s="1073"/>
      <c r="G24" s="145">
        <f t="shared" si="0"/>
        <v>0</v>
      </c>
      <c r="H24" s="49"/>
      <c r="I24" s="50"/>
      <c r="J24" s="51"/>
      <c r="L24" s="52"/>
      <c r="M24" s="49"/>
      <c r="N24" s="53"/>
      <c r="O24" s="54"/>
      <c r="P24" s="55"/>
      <c r="W24" s="17"/>
    </row>
    <row r="25" spans="1:23" x14ac:dyDescent="0.4">
      <c r="A25" s="143">
        <v>44398</v>
      </c>
      <c r="B25" s="144" t="s">
        <v>42</v>
      </c>
      <c r="C25" s="496"/>
      <c r="D25" s="497"/>
      <c r="E25" s="1072"/>
      <c r="F25" s="1073"/>
      <c r="G25" s="145">
        <f t="shared" si="0"/>
        <v>0</v>
      </c>
      <c r="H25" s="49"/>
      <c r="I25" s="50"/>
      <c r="J25" s="51"/>
      <c r="L25" s="52"/>
      <c r="M25" s="49"/>
      <c r="N25" s="53"/>
      <c r="O25" s="54"/>
      <c r="P25" s="55"/>
      <c r="W25" s="17"/>
    </row>
    <row r="26" spans="1:23" x14ac:dyDescent="0.4">
      <c r="A26" s="143">
        <v>44399</v>
      </c>
      <c r="B26" s="144" t="s">
        <v>43</v>
      </c>
      <c r="C26" s="496"/>
      <c r="D26" s="497"/>
      <c r="E26" s="1072"/>
      <c r="F26" s="1073"/>
      <c r="G26" s="145">
        <f t="shared" si="0"/>
        <v>0</v>
      </c>
      <c r="H26" s="49"/>
      <c r="I26" s="50"/>
      <c r="J26" s="51"/>
      <c r="L26" s="52"/>
      <c r="M26" s="49"/>
      <c r="N26" s="53"/>
      <c r="O26" s="54"/>
      <c r="P26" s="55"/>
      <c r="W26" s="17"/>
    </row>
    <row r="27" spans="1:23" x14ac:dyDescent="0.4">
      <c r="A27" s="143">
        <v>44400</v>
      </c>
      <c r="B27" s="144" t="s">
        <v>44</v>
      </c>
      <c r="C27" s="496"/>
      <c r="D27" s="497"/>
      <c r="E27" s="1072"/>
      <c r="F27" s="1073"/>
      <c r="G27" s="145">
        <f t="shared" si="0"/>
        <v>0</v>
      </c>
      <c r="H27" s="49"/>
      <c r="I27" s="50"/>
      <c r="J27" s="51"/>
      <c r="L27" s="52"/>
      <c r="M27" s="49"/>
      <c r="N27" s="53"/>
      <c r="O27" s="54"/>
      <c r="P27" s="55"/>
      <c r="W27" s="17"/>
    </row>
    <row r="28" spans="1:23" x14ac:dyDescent="0.4">
      <c r="A28" s="185">
        <v>44401</v>
      </c>
      <c r="B28" s="148" t="s">
        <v>45</v>
      </c>
      <c r="C28" s="496"/>
      <c r="D28" s="497"/>
      <c r="E28" s="1072"/>
      <c r="F28" s="1073"/>
      <c r="G28" s="145">
        <f t="shared" si="0"/>
        <v>0</v>
      </c>
      <c r="H28" s="49"/>
      <c r="I28" s="50"/>
      <c r="J28" s="51"/>
      <c r="L28" s="52"/>
      <c r="M28" s="49"/>
      <c r="N28" s="53"/>
      <c r="O28" s="54"/>
      <c r="P28" s="55"/>
      <c r="W28" s="17"/>
    </row>
    <row r="29" spans="1:23" x14ac:dyDescent="0.4">
      <c r="A29" s="186">
        <v>44402</v>
      </c>
      <c r="B29" s="150" t="s">
        <v>46</v>
      </c>
      <c r="C29" s="496"/>
      <c r="D29" s="497"/>
      <c r="E29" s="1072"/>
      <c r="F29" s="1073"/>
      <c r="G29" s="145">
        <f t="shared" si="0"/>
        <v>0</v>
      </c>
      <c r="H29" s="49"/>
      <c r="I29" s="50"/>
      <c r="J29" s="51"/>
      <c r="L29" s="52"/>
      <c r="M29" s="49"/>
      <c r="N29" s="53"/>
      <c r="O29" s="54"/>
      <c r="P29" s="55"/>
      <c r="W29" s="17"/>
    </row>
    <row r="30" spans="1:23" x14ac:dyDescent="0.4">
      <c r="A30" s="143">
        <v>44403</v>
      </c>
      <c r="B30" s="144" t="s">
        <v>47</v>
      </c>
      <c r="C30" s="496"/>
      <c r="D30" s="497"/>
      <c r="E30" s="1072"/>
      <c r="F30" s="1073"/>
      <c r="G30" s="145">
        <f t="shared" si="0"/>
        <v>0</v>
      </c>
      <c r="H30" s="49"/>
      <c r="I30" s="50"/>
      <c r="J30" s="51"/>
      <c r="L30" s="52"/>
      <c r="M30" s="49"/>
      <c r="N30" s="53"/>
      <c r="O30" s="54"/>
      <c r="P30" s="55"/>
      <c r="W30" s="17"/>
    </row>
    <row r="31" spans="1:23" x14ac:dyDescent="0.4">
      <c r="A31" s="143">
        <v>44404</v>
      </c>
      <c r="B31" s="144" t="s">
        <v>41</v>
      </c>
      <c r="C31" s="496"/>
      <c r="D31" s="497"/>
      <c r="E31" s="1072"/>
      <c r="F31" s="1073"/>
      <c r="G31" s="145">
        <f t="shared" si="0"/>
        <v>0</v>
      </c>
      <c r="H31" s="49"/>
      <c r="I31" s="50"/>
      <c r="J31" s="51"/>
      <c r="L31" s="52"/>
      <c r="M31" s="49"/>
      <c r="N31" s="53"/>
      <c r="O31" s="54"/>
      <c r="P31" s="55"/>
      <c r="W31" s="17"/>
    </row>
    <row r="32" spans="1:23" x14ac:dyDescent="0.4">
      <c r="A32" s="143">
        <v>44405</v>
      </c>
      <c r="B32" s="144" t="s">
        <v>42</v>
      </c>
      <c r="C32" s="496"/>
      <c r="D32" s="497"/>
      <c r="E32" s="1072"/>
      <c r="F32" s="1073"/>
      <c r="G32" s="145">
        <f t="shared" si="0"/>
        <v>0</v>
      </c>
      <c r="H32" s="49"/>
      <c r="I32" s="50"/>
      <c r="J32" s="51"/>
      <c r="L32" s="52"/>
      <c r="M32" s="49"/>
      <c r="N32" s="53"/>
      <c r="O32" s="54"/>
      <c r="P32" s="55"/>
      <c r="W32" s="17"/>
    </row>
    <row r="33" spans="1:25" x14ac:dyDescent="0.4">
      <c r="A33" s="143">
        <v>44406</v>
      </c>
      <c r="B33" s="144" t="s">
        <v>43</v>
      </c>
      <c r="C33" s="496"/>
      <c r="D33" s="497"/>
      <c r="E33" s="1072"/>
      <c r="F33" s="1073"/>
      <c r="G33" s="145">
        <f t="shared" si="0"/>
        <v>0</v>
      </c>
      <c r="H33" s="49"/>
      <c r="I33" s="50"/>
      <c r="J33" s="51"/>
      <c r="L33" s="52"/>
      <c r="M33" s="49"/>
      <c r="N33" s="53"/>
      <c r="O33" s="54"/>
      <c r="P33" s="55"/>
      <c r="W33" s="17"/>
    </row>
    <row r="34" spans="1:25" x14ac:dyDescent="0.4">
      <c r="A34" s="143">
        <v>44407</v>
      </c>
      <c r="B34" s="144" t="s">
        <v>44</v>
      </c>
      <c r="C34" s="496"/>
      <c r="D34" s="497"/>
      <c r="E34" s="1072"/>
      <c r="F34" s="1073"/>
      <c r="G34" s="145">
        <f t="shared" si="0"/>
        <v>0</v>
      </c>
      <c r="H34" s="49"/>
      <c r="I34" s="50"/>
      <c r="J34" s="51"/>
      <c r="L34" s="52"/>
      <c r="M34" s="49"/>
      <c r="N34" s="53"/>
      <c r="O34" s="54"/>
      <c r="P34" s="55"/>
      <c r="W34" s="17"/>
    </row>
    <row r="35" spans="1:25" ht="19.5" thickBot="1" x14ac:dyDescent="0.45">
      <c r="A35" s="447">
        <v>44408</v>
      </c>
      <c r="B35" s="448" t="s">
        <v>98</v>
      </c>
      <c r="C35" s="500"/>
      <c r="D35" s="501"/>
      <c r="E35" s="1074"/>
      <c r="F35" s="1075"/>
      <c r="G35" s="154">
        <f t="shared" si="0"/>
        <v>0</v>
      </c>
      <c r="H35" s="49"/>
      <c r="I35" s="50"/>
      <c r="J35" s="51"/>
      <c r="L35" s="52"/>
      <c r="M35" s="49"/>
      <c r="N35" s="53"/>
      <c r="O35" s="54"/>
      <c r="P35" s="55"/>
      <c r="W35" s="17"/>
    </row>
    <row r="36" spans="1:25" ht="19.5" thickBot="1" x14ac:dyDescent="0.45">
      <c r="A36" s="155"/>
      <c r="B36" s="156"/>
      <c r="C36" s="157" t="s">
        <v>174</v>
      </c>
      <c r="D36" s="158">
        <f>SUM(D5:D35)</f>
        <v>0</v>
      </c>
      <c r="E36" s="856" t="s">
        <v>175</v>
      </c>
      <c r="F36" s="283">
        <f>SUM(F5:F35)</f>
        <v>0</v>
      </c>
      <c r="G36" s="282">
        <f>SUM(G5:G35)</f>
        <v>0</v>
      </c>
      <c r="H36" s="49"/>
      <c r="I36" s="50"/>
      <c r="J36" s="51"/>
      <c r="L36" s="52"/>
      <c r="M36" s="49"/>
      <c r="N36" s="53"/>
      <c r="O36" s="54"/>
      <c r="P36" s="55"/>
      <c r="W36" s="17"/>
    </row>
    <row r="37" spans="1:25" s="105" customFormat="1" ht="39" customHeight="1" thickBot="1" x14ac:dyDescent="0.45">
      <c r="A37" s="159"/>
      <c r="B37" s="160"/>
      <c r="C37" s="161" t="s">
        <v>176</v>
      </c>
      <c r="D37" s="162">
        <f>D4+D36</f>
        <v>0</v>
      </c>
      <c r="E37" s="284" t="s">
        <v>193</v>
      </c>
      <c r="F37" s="285">
        <f>F36</f>
        <v>0</v>
      </c>
      <c r="G37" s="287">
        <f>D37-F37</f>
        <v>0</v>
      </c>
      <c r="H37" s="102"/>
      <c r="I37" s="103"/>
      <c r="J37" s="104"/>
      <c r="L37" s="106"/>
      <c r="M37" s="102"/>
      <c r="N37" s="107"/>
      <c r="O37" s="108"/>
      <c r="P37" s="109"/>
      <c r="Q37" s="110"/>
      <c r="R37" s="111"/>
      <c r="S37" s="112"/>
      <c r="T37" s="113"/>
      <c r="U37" s="114"/>
      <c r="V37" s="115"/>
      <c r="W37" s="116"/>
      <c r="X37" s="116"/>
      <c r="Y37" s="116"/>
    </row>
    <row r="38" spans="1:25" ht="19.5" thickBot="1" x14ac:dyDescent="0.45">
      <c r="G38" s="286" t="s">
        <v>89</v>
      </c>
    </row>
  </sheetData>
  <sheetProtection sheet="1" objects="1" scenarios="1"/>
  <mergeCells count="6">
    <mergeCell ref="A1:G1"/>
    <mergeCell ref="A3:A4"/>
    <mergeCell ref="B3:B4"/>
    <mergeCell ref="E3:E4"/>
    <mergeCell ref="F3:F4"/>
    <mergeCell ref="G3:G4"/>
  </mergeCells>
  <phoneticPr fontId="1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>
    <tabColor rgb="FFF2DEE3"/>
  </sheetPr>
  <dimension ref="A1:Z61"/>
  <sheetViews>
    <sheetView workbookViewId="0">
      <pane ySplit="3" topLeftCell="A4" activePane="bottomLeft" state="frozen"/>
      <selection activeCell="A12" sqref="A12:B12"/>
      <selection pane="bottomLeft" sqref="A1:G1"/>
    </sheetView>
  </sheetViews>
  <sheetFormatPr defaultRowHeight="13.5" x14ac:dyDescent="0.4"/>
  <cols>
    <col min="1" max="1" width="39.625" style="1" customWidth="1"/>
    <col min="2" max="2" width="15.625" style="2" customWidth="1"/>
    <col min="3" max="4" width="15.625" style="8" customWidth="1"/>
    <col min="5" max="5" width="15.625" style="4" customWidth="1"/>
    <col min="6" max="6" width="15.625" style="5" customWidth="1"/>
    <col min="7" max="7" width="16.125" style="1" customWidth="1"/>
    <col min="8" max="8" width="18.5" style="1" customWidth="1"/>
    <col min="9" max="16384" width="9" style="1"/>
  </cols>
  <sheetData>
    <row r="1" spans="1:26" ht="38.25" customHeight="1" x14ac:dyDescent="0.4">
      <c r="A1" s="1218" t="s">
        <v>127</v>
      </c>
      <c r="B1" s="1218"/>
      <c r="C1" s="1218"/>
      <c r="D1" s="1218"/>
      <c r="E1" s="1218"/>
      <c r="F1" s="1218"/>
      <c r="G1" s="1218"/>
    </row>
    <row r="2" spans="1:26" ht="21" customHeight="1" x14ac:dyDescent="0.4">
      <c r="A2" s="1219" t="s">
        <v>2</v>
      </c>
      <c r="B2" s="1219"/>
      <c r="C2" s="1219"/>
      <c r="D2" s="1219"/>
      <c r="E2" s="1219"/>
      <c r="F2" s="1219"/>
      <c r="G2" s="1219"/>
      <c r="H2" s="3"/>
    </row>
    <row r="3" spans="1:26" ht="18" customHeight="1" x14ac:dyDescent="0.15">
      <c r="A3" s="9" t="s">
        <v>122</v>
      </c>
      <c r="B3" s="516"/>
      <c r="C3" s="516"/>
      <c r="D3" s="516"/>
      <c r="E3" s="516"/>
      <c r="F3" s="13" t="s">
        <v>7</v>
      </c>
      <c r="G3" s="167">
        <f ca="1">NOW()</f>
        <v>44276.014670717595</v>
      </c>
      <c r="H3" s="3"/>
    </row>
    <row r="4" spans="1:26" ht="36.75" customHeight="1" x14ac:dyDescent="0.4">
      <c r="A4" s="197" t="s">
        <v>186</v>
      </c>
      <c r="B4" s="189"/>
      <c r="C4" s="1"/>
      <c r="D4" s="189"/>
      <c r="E4" s="189"/>
      <c r="F4" s="189"/>
      <c r="H4" s="3"/>
    </row>
    <row r="5" spans="1:26" s="33" customFormat="1" ht="18" customHeight="1" thickBot="1" x14ac:dyDescent="0.2">
      <c r="A5" s="9"/>
      <c r="B5" s="208"/>
      <c r="D5" s="13"/>
      <c r="G5" s="12" t="s">
        <v>6</v>
      </c>
      <c r="I5" s="14"/>
      <c r="J5" s="209"/>
      <c r="K5" s="210"/>
      <c r="M5" s="211"/>
      <c r="N5" s="18"/>
      <c r="O5" s="212"/>
      <c r="P5" s="20"/>
      <c r="Q5" s="21"/>
      <c r="R5" s="18"/>
      <c r="S5" s="20"/>
      <c r="T5" s="22"/>
      <c r="U5" s="23"/>
      <c r="V5" s="24"/>
      <c r="W5" s="25"/>
      <c r="X5" s="211"/>
      <c r="Y5" s="211"/>
      <c r="Z5" s="211"/>
    </row>
    <row r="6" spans="1:26" s="7" customFormat="1" ht="42" customHeight="1" thickBot="1" x14ac:dyDescent="0.45">
      <c r="A6" s="1221" t="s">
        <v>187</v>
      </c>
      <c r="B6" s="1222"/>
      <c r="C6" s="26" t="s">
        <v>8</v>
      </c>
      <c r="D6" s="27" t="s">
        <v>183</v>
      </c>
      <c r="E6" s="28" t="s">
        <v>3</v>
      </c>
      <c r="F6" s="29" t="s">
        <v>9</v>
      </c>
      <c r="G6" s="30" t="s">
        <v>4</v>
      </c>
      <c r="H6" s="6"/>
    </row>
    <row r="7" spans="1:26" ht="33" customHeight="1" x14ac:dyDescent="0.4">
      <c r="A7" s="845" t="str">
        <f>'07月統合家計簿'!A7</f>
        <v>○○銀行　１</v>
      </c>
      <c r="B7" s="971"/>
      <c r="C7" s="337">
        <f>'07月統合家計簿'!G7</f>
        <v>0</v>
      </c>
      <c r="D7" s="168">
        <f>'08月銀行口座入出金表'!A7-'08月銀行口座入出金表'!C5</f>
        <v>0</v>
      </c>
      <c r="E7" s="164">
        <f>'08月銀行口座入出金表'!F5+'08月銀行口座入出金表'!F6+'08月銀行口座入出金表'!F7+'08月銀行口座入出金表'!F8+'08月銀行口座入出金表'!F9</f>
        <v>0</v>
      </c>
      <c r="F7" s="165">
        <f>'08月銀行口座入出金表'!I5+'08月銀行口座入出金表'!I6+'08月銀行口座入出金表'!I7+'08月銀行口座入出金表'!I8+'08月銀行口座入出金表'!I9</f>
        <v>0</v>
      </c>
      <c r="G7" s="166">
        <f t="shared" ref="G7:G16" si="0">C7-D7+E7-F7</f>
        <v>0</v>
      </c>
    </row>
    <row r="8" spans="1:26" ht="33" customHeight="1" x14ac:dyDescent="0.4">
      <c r="A8" s="846" t="str">
        <f>'07月統合家計簿'!A8</f>
        <v>○○銀行　２</v>
      </c>
      <c r="B8" s="972"/>
      <c r="C8" s="338">
        <f>'07月統合家計簿'!G8</f>
        <v>0</v>
      </c>
      <c r="D8" s="168">
        <f>'08月銀行口座入出金表'!A12-'08月銀行口座入出金表'!C10</f>
        <v>0</v>
      </c>
      <c r="E8" s="173">
        <f>'08月銀行口座入出金表'!F10+'08月銀行口座入出金表'!F11+'08月銀行口座入出金表'!F12+'08月銀行口座入出金表'!F13+'08月銀行口座入出金表'!F14</f>
        <v>0</v>
      </c>
      <c r="F8" s="174">
        <f>'08月銀行口座入出金表'!I10+'08月銀行口座入出金表'!I11+'08月銀行口座入出金表'!I12+'08月銀行口座入出金表'!I13+'08月銀行口座入出金表'!I14</f>
        <v>0</v>
      </c>
      <c r="G8" s="171">
        <f t="shared" si="0"/>
        <v>0</v>
      </c>
    </row>
    <row r="9" spans="1:26" ht="33" customHeight="1" x14ac:dyDescent="0.4">
      <c r="A9" s="846" t="str">
        <f>'07月統合家計簿'!A9</f>
        <v>○○銀行　３</v>
      </c>
      <c r="B9" s="972"/>
      <c r="C9" s="338">
        <f>'07月統合家計簿'!G9</f>
        <v>0</v>
      </c>
      <c r="D9" s="168">
        <f>'08月銀行口座入出金表'!A17-'08月銀行口座入出金表'!C15</f>
        <v>0</v>
      </c>
      <c r="E9" s="173">
        <f>'08月銀行口座入出金表'!F15+'08月銀行口座入出金表'!F16+'08月銀行口座入出金表'!F17+'08月銀行口座入出金表'!F18+'08月銀行口座入出金表'!F19</f>
        <v>0</v>
      </c>
      <c r="F9" s="174">
        <f>'08月銀行口座入出金表'!I15+'08月銀行口座入出金表'!I16+'08月銀行口座入出金表'!I17+'08月銀行口座入出金表'!I18+'08月銀行口座入出金表'!I19</f>
        <v>0</v>
      </c>
      <c r="G9" s="171">
        <f t="shared" si="0"/>
        <v>0</v>
      </c>
    </row>
    <row r="10" spans="1:26" ht="33" customHeight="1" x14ac:dyDescent="0.4">
      <c r="A10" s="846" t="str">
        <f>'07月統合家計簿'!A10</f>
        <v>○○銀行　４</v>
      </c>
      <c r="B10" s="972"/>
      <c r="C10" s="338">
        <f>'07月統合家計簿'!G10</f>
        <v>0</v>
      </c>
      <c r="D10" s="168">
        <f>'08月銀行口座入出金表'!A22-'08月銀行口座入出金表'!C20</f>
        <v>0</v>
      </c>
      <c r="E10" s="173">
        <f>'08月銀行口座入出金表'!F20+'08月銀行口座入出金表'!F21+'08月銀行口座入出金表'!F22+'08月銀行口座入出金表'!F23+'08月銀行口座入出金表'!F24</f>
        <v>0</v>
      </c>
      <c r="F10" s="174">
        <f>'08月銀行口座入出金表'!I20+'08月銀行口座入出金表'!I21+'08月銀行口座入出金表'!I22+'08月銀行口座入出金表'!I23+'08月銀行口座入出金表'!I24</f>
        <v>0</v>
      </c>
      <c r="G10" s="171">
        <f t="shared" si="0"/>
        <v>0</v>
      </c>
    </row>
    <row r="11" spans="1:26" ht="33" customHeight="1" x14ac:dyDescent="0.4">
      <c r="A11" s="846" t="str">
        <f>'07月統合家計簿'!A11</f>
        <v>○○銀行　５</v>
      </c>
      <c r="B11" s="972"/>
      <c r="C11" s="338">
        <f>'07月統合家計簿'!G11</f>
        <v>0</v>
      </c>
      <c r="D11" s="168">
        <f>'08月銀行口座入出金表'!A27-'08月銀行口座入出金表'!C25</f>
        <v>0</v>
      </c>
      <c r="E11" s="175">
        <f>'08月銀行口座入出金表'!F25+'08月銀行口座入出金表'!F26+'08月銀行口座入出金表'!F27+'08月銀行口座入出金表'!F28+'08月銀行口座入出金表'!F29</f>
        <v>0</v>
      </c>
      <c r="F11" s="174">
        <f>'08月銀行口座入出金表'!I25+'08月銀行口座入出金表'!I26+'08月銀行口座入出金表'!I27+'08月銀行口座入出金表'!I28+'08月銀行口座入出金表'!I29</f>
        <v>0</v>
      </c>
      <c r="G11" s="171">
        <f t="shared" si="0"/>
        <v>0</v>
      </c>
    </row>
    <row r="12" spans="1:26" ht="33" customHeight="1" x14ac:dyDescent="0.4">
      <c r="A12" s="846" t="str">
        <f>'07月統合家計簿'!A12</f>
        <v>○○銀行　６</v>
      </c>
      <c r="B12" s="972"/>
      <c r="C12" s="338">
        <f>'07月統合家計簿'!G12</f>
        <v>0</v>
      </c>
      <c r="D12" s="168">
        <f>'08月銀行口座入出金表'!A32-'08月銀行口座入出金表'!C30</f>
        <v>0</v>
      </c>
      <c r="E12" s="175">
        <f>'08月銀行口座入出金表'!F30+'08月銀行口座入出金表'!F31+'08月銀行口座入出金表'!F32+'08月銀行口座入出金表'!F33+'08月銀行口座入出金表'!F34</f>
        <v>0</v>
      </c>
      <c r="F12" s="174">
        <f>'08月銀行口座入出金表'!I30+'08月銀行口座入出金表'!I31+'08月銀行口座入出金表'!I32+'08月銀行口座入出金表'!I33+'08月銀行口座入出金表'!I34</f>
        <v>0</v>
      </c>
      <c r="G12" s="171">
        <f t="shared" si="0"/>
        <v>0</v>
      </c>
    </row>
    <row r="13" spans="1:26" ht="33" customHeight="1" x14ac:dyDescent="0.4">
      <c r="A13" s="846" t="str">
        <f>'07月統合家計簿'!A13</f>
        <v>○○銀行　７</v>
      </c>
      <c r="B13" s="972"/>
      <c r="C13" s="338">
        <f>'07月統合家計簿'!G13</f>
        <v>0</v>
      </c>
      <c r="D13" s="168">
        <f>'08月銀行口座入出金表'!A37-'08月銀行口座入出金表'!C35</f>
        <v>0</v>
      </c>
      <c r="E13" s="175">
        <f>'08月銀行口座入出金表'!F35+'08月銀行口座入出金表'!F36+'08月銀行口座入出金表'!F37+'08月銀行口座入出金表'!F38+'08月銀行口座入出金表'!F39</f>
        <v>0</v>
      </c>
      <c r="F13" s="174">
        <f>'08月銀行口座入出金表'!I35+'08月銀行口座入出金表'!I36+'08月銀行口座入出金表'!I37+'08月銀行口座入出金表'!I38+'08月銀行口座入出金表'!I39</f>
        <v>0</v>
      </c>
      <c r="G13" s="171">
        <f t="shared" si="0"/>
        <v>0</v>
      </c>
    </row>
    <row r="14" spans="1:26" ht="33" customHeight="1" x14ac:dyDescent="0.4">
      <c r="A14" s="846" t="str">
        <f>'07月統合家計簿'!A14</f>
        <v>○○銀行　８</v>
      </c>
      <c r="B14" s="972"/>
      <c r="C14" s="338">
        <f>'07月統合家計簿'!G14</f>
        <v>0</v>
      </c>
      <c r="D14" s="168">
        <f>'08月銀行口座入出金表'!A42-'08月銀行口座入出金表'!C40</f>
        <v>0</v>
      </c>
      <c r="E14" s="175">
        <f>'08月銀行口座入出金表'!F40+'08月銀行口座入出金表'!F41+'08月銀行口座入出金表'!F42+'08月銀行口座入出金表'!F43+'08月銀行口座入出金表'!F44</f>
        <v>0</v>
      </c>
      <c r="F14" s="174">
        <f>'08月銀行口座入出金表'!I40+'08月銀行口座入出金表'!I41+'08月銀行口座入出金表'!I42+'08月銀行口座入出金表'!I43+'08月銀行口座入出金表'!I44</f>
        <v>0</v>
      </c>
      <c r="G14" s="171">
        <f t="shared" si="0"/>
        <v>0</v>
      </c>
    </row>
    <row r="15" spans="1:26" ht="33" customHeight="1" x14ac:dyDescent="0.4">
      <c r="A15" s="846" t="str">
        <f>'07月統合家計簿'!A15</f>
        <v>○○銀行　９</v>
      </c>
      <c r="B15" s="972"/>
      <c r="C15" s="338">
        <f>'07月統合家計簿'!G15</f>
        <v>0</v>
      </c>
      <c r="D15" s="168">
        <f>'08月銀行口座入出金表'!A47-'08月銀行口座入出金表'!C45</f>
        <v>0</v>
      </c>
      <c r="E15" s="175">
        <f>'08月銀行口座入出金表'!F45+'08月銀行口座入出金表'!F46+'08月銀行口座入出金表'!F47+'08月銀行口座入出金表'!F48+'08月銀行口座入出金表'!F49</f>
        <v>0</v>
      </c>
      <c r="F15" s="174">
        <f>'08月銀行口座入出金表'!I45+'08月銀行口座入出金表'!I46+'08月銀行口座入出金表'!I47+'08月銀行口座入出金表'!I48+'08月銀行口座入出金表'!I49</f>
        <v>0</v>
      </c>
      <c r="G15" s="171">
        <f t="shared" si="0"/>
        <v>0</v>
      </c>
    </row>
    <row r="16" spans="1:26" ht="33" customHeight="1" thickBot="1" x14ac:dyDescent="0.45">
      <c r="A16" s="846" t="str">
        <f>'07月統合家計簿'!A16</f>
        <v>○○銀行　１０</v>
      </c>
      <c r="B16" s="973"/>
      <c r="C16" s="339">
        <f>'07月統合家計簿'!G16</f>
        <v>0</v>
      </c>
      <c r="D16" s="170">
        <f>'08月銀行口座入出金表'!A52-'08月銀行口座入出金表'!C50</f>
        <v>0</v>
      </c>
      <c r="E16" s="176">
        <f>'08月銀行口座入出金表'!F50+'08月銀行口座入出金表'!F51+'08月銀行口座入出金表'!F52+'08月銀行口座入出金表'!F53+'08月銀行口座入出金表'!F54</f>
        <v>0</v>
      </c>
      <c r="F16" s="196">
        <f>'08月銀行口座入出金表'!I50+'08月銀行口座入出金表'!I51+'08月銀行口座入出金表'!I52+'08月銀行口座入出金表'!I53+'08月銀行口座入出金表'!I54</f>
        <v>0</v>
      </c>
      <c r="G16" s="172">
        <f t="shared" si="0"/>
        <v>0</v>
      </c>
    </row>
    <row r="17" spans="1:8" ht="36" customHeight="1" thickBot="1" x14ac:dyDescent="0.45">
      <c r="A17" s="847" t="s">
        <v>64</v>
      </c>
      <c r="B17" s="970"/>
      <c r="C17" s="177">
        <f>'07月現金入出金表'!G37</f>
        <v>0</v>
      </c>
      <c r="D17" s="178"/>
      <c r="E17" s="179">
        <f>'08月現金入出金表'!D36</f>
        <v>0</v>
      </c>
      <c r="F17" s="180">
        <f>'08月現金入出金表'!F37</f>
        <v>0</v>
      </c>
      <c r="G17" s="195">
        <f>C17+E17-F17</f>
        <v>0</v>
      </c>
    </row>
    <row r="18" spans="1:8" ht="42" customHeight="1" thickBot="1" x14ac:dyDescent="0.45">
      <c r="A18" s="848" t="s">
        <v>1</v>
      </c>
      <c r="B18" s="970"/>
      <c r="C18" s="226">
        <f>SUM(C7:C17)</f>
        <v>0</v>
      </c>
      <c r="D18" s="230">
        <f>SUM(D7:D17)</f>
        <v>0</v>
      </c>
      <c r="E18" s="231">
        <f>SUM(E7:E17)</f>
        <v>0</v>
      </c>
      <c r="F18" s="232">
        <f>SUM(F7:F17)</f>
        <v>0</v>
      </c>
      <c r="G18" s="233">
        <f>C18-D18+E18-F18</f>
        <v>0</v>
      </c>
    </row>
    <row r="19" spans="1:8" ht="36" customHeight="1" x14ac:dyDescent="0.4"/>
    <row r="20" spans="1:8" ht="54" customHeight="1" x14ac:dyDescent="0.25">
      <c r="A20" s="1220" t="s">
        <v>148</v>
      </c>
      <c r="B20" s="1220"/>
      <c r="C20" s="1220"/>
      <c r="D20" s="1220"/>
      <c r="E20" s="1220"/>
      <c r="F20" s="1220"/>
      <c r="G20" s="1220"/>
      <c r="H20" s="191"/>
    </row>
    <row r="21" spans="1:8" ht="42.75" customHeight="1" thickBot="1" x14ac:dyDescent="0.3">
      <c r="A21" s="205" t="s">
        <v>70</v>
      </c>
      <c r="B21" s="203"/>
      <c r="C21" s="203"/>
      <c r="D21" s="214"/>
      <c r="E21" s="215"/>
      <c r="F21" s="216"/>
      <c r="G21" s="217"/>
    </row>
    <row r="22" spans="1:8" ht="42" customHeight="1" thickBot="1" x14ac:dyDescent="0.45">
      <c r="A22" s="1215" t="s">
        <v>67</v>
      </c>
      <c r="B22" s="1216"/>
      <c r="C22" s="1216"/>
      <c r="D22" s="1217"/>
      <c r="E22" s="199" t="s">
        <v>66</v>
      </c>
      <c r="F22" s="199" t="s">
        <v>74</v>
      </c>
      <c r="G22" s="201" t="s">
        <v>128</v>
      </c>
    </row>
    <row r="23" spans="1:8" ht="21" customHeight="1" thickBot="1" x14ac:dyDescent="0.2">
      <c r="A23" s="1227" t="s">
        <v>250</v>
      </c>
      <c r="B23" s="1228"/>
      <c r="C23" s="1228"/>
      <c r="D23" s="1228"/>
      <c r="E23" s="1228"/>
      <c r="F23" s="1229"/>
      <c r="G23" s="1179">
        <f>C18</f>
        <v>0</v>
      </c>
    </row>
    <row r="24" spans="1:8" ht="21" customHeight="1" x14ac:dyDescent="0.15">
      <c r="A24" s="518" t="str">
        <f>'07月統合家計簿'!A24</f>
        <v>年内の入金予定項目明細を記してください</v>
      </c>
      <c r="B24" s="518"/>
      <c r="C24" s="518"/>
      <c r="D24" s="519"/>
      <c r="E24" s="520">
        <f>'07月統合家計簿'!E24</f>
        <v>0</v>
      </c>
      <c r="F24" s="222">
        <f>E24*12</f>
        <v>0</v>
      </c>
      <c r="G24" s="224">
        <f t="shared" ref="G24:G33" si="1">E24*5</f>
        <v>0</v>
      </c>
    </row>
    <row r="25" spans="1:8" ht="21" customHeight="1" x14ac:dyDescent="0.15">
      <c r="A25" s="518" t="str">
        <f>'07月統合家計簿'!A25</f>
        <v>年内の入金予定項目明細を記してください</v>
      </c>
      <c r="B25" s="518"/>
      <c r="C25" s="518"/>
      <c r="D25" s="519"/>
      <c r="E25" s="520">
        <f>'07月統合家計簿'!E25</f>
        <v>0</v>
      </c>
      <c r="F25" s="223">
        <f>E25*12</f>
        <v>0</v>
      </c>
      <c r="G25" s="225">
        <f t="shared" si="1"/>
        <v>0</v>
      </c>
    </row>
    <row r="26" spans="1:8" ht="21" customHeight="1" x14ac:dyDescent="0.15">
      <c r="A26" s="518" t="str">
        <f>'07月統合家計簿'!A26</f>
        <v>年内の入金予定項目明細を記してください</v>
      </c>
      <c r="B26" s="518"/>
      <c r="C26" s="518"/>
      <c r="D26" s="519"/>
      <c r="E26" s="520">
        <f>'07月統合家計簿'!E26</f>
        <v>0</v>
      </c>
      <c r="F26" s="223">
        <f t="shared" ref="F26:F33" si="2">E26*12</f>
        <v>0</v>
      </c>
      <c r="G26" s="225">
        <f t="shared" si="1"/>
        <v>0</v>
      </c>
    </row>
    <row r="27" spans="1:8" ht="21" customHeight="1" x14ac:dyDescent="0.15">
      <c r="A27" s="518" t="str">
        <f>'07月統合家計簿'!A27</f>
        <v>年内の入金予定項目明細を記してください</v>
      </c>
      <c r="B27" s="518"/>
      <c r="C27" s="518"/>
      <c r="D27" s="519"/>
      <c r="E27" s="520">
        <f>'07月統合家計簿'!E27</f>
        <v>0</v>
      </c>
      <c r="F27" s="223">
        <f t="shared" si="2"/>
        <v>0</v>
      </c>
      <c r="G27" s="225">
        <f t="shared" si="1"/>
        <v>0</v>
      </c>
    </row>
    <row r="28" spans="1:8" ht="21" customHeight="1" x14ac:dyDescent="0.15">
      <c r="A28" s="518" t="str">
        <f>'07月統合家計簿'!A28</f>
        <v>年内の入金予定項目明細を記してください</v>
      </c>
      <c r="B28" s="518"/>
      <c r="C28" s="518"/>
      <c r="D28" s="519"/>
      <c r="E28" s="520">
        <f>'07月統合家計簿'!E28</f>
        <v>0</v>
      </c>
      <c r="F28" s="223">
        <f t="shared" si="2"/>
        <v>0</v>
      </c>
      <c r="G28" s="225">
        <f t="shared" si="1"/>
        <v>0</v>
      </c>
    </row>
    <row r="29" spans="1:8" ht="21" customHeight="1" x14ac:dyDescent="0.15">
      <c r="A29" s="518" t="str">
        <f>'07月統合家計簿'!A29</f>
        <v>年内の入金予定項目明細を記してください</v>
      </c>
      <c r="B29" s="518"/>
      <c r="C29" s="518"/>
      <c r="D29" s="519"/>
      <c r="E29" s="520">
        <f>'07月統合家計簿'!E29</f>
        <v>0</v>
      </c>
      <c r="F29" s="223">
        <f t="shared" si="2"/>
        <v>0</v>
      </c>
      <c r="G29" s="225">
        <f t="shared" si="1"/>
        <v>0</v>
      </c>
    </row>
    <row r="30" spans="1:8" ht="21" customHeight="1" x14ac:dyDescent="0.15">
      <c r="A30" s="518" t="str">
        <f>'07月統合家計簿'!A30</f>
        <v>年内の入金予定項目明細を記してください</v>
      </c>
      <c r="B30" s="521"/>
      <c r="C30" s="521"/>
      <c r="D30" s="522"/>
      <c r="E30" s="520">
        <f>'07月統合家計簿'!E30</f>
        <v>0</v>
      </c>
      <c r="F30" s="223">
        <f t="shared" si="2"/>
        <v>0</v>
      </c>
      <c r="G30" s="225">
        <f t="shared" si="1"/>
        <v>0</v>
      </c>
    </row>
    <row r="31" spans="1:8" ht="21" customHeight="1" x14ac:dyDescent="0.15">
      <c r="A31" s="518" t="str">
        <f>'07月統合家計簿'!A31</f>
        <v>年内の入金予定項目明細を記してください</v>
      </c>
      <c r="B31" s="521"/>
      <c r="C31" s="521"/>
      <c r="D31" s="522"/>
      <c r="E31" s="520">
        <f>'07月統合家計簿'!E31</f>
        <v>0</v>
      </c>
      <c r="F31" s="223">
        <f t="shared" si="2"/>
        <v>0</v>
      </c>
      <c r="G31" s="225">
        <f t="shared" si="1"/>
        <v>0</v>
      </c>
    </row>
    <row r="32" spans="1:8" ht="21" customHeight="1" x14ac:dyDescent="0.15">
      <c r="A32" s="518" t="str">
        <f>'07月統合家計簿'!A32</f>
        <v>年内の入金予定項目明細を記してください</v>
      </c>
      <c r="B32" s="521"/>
      <c r="C32" s="521"/>
      <c r="D32" s="522"/>
      <c r="E32" s="520">
        <f>'07月統合家計簿'!E32</f>
        <v>0</v>
      </c>
      <c r="F32" s="223">
        <f t="shared" si="2"/>
        <v>0</v>
      </c>
      <c r="G32" s="225">
        <f t="shared" si="1"/>
        <v>0</v>
      </c>
    </row>
    <row r="33" spans="1:8" ht="21" customHeight="1" thickBot="1" x14ac:dyDescent="0.2">
      <c r="A33" s="518" t="str">
        <f>'07月統合家計簿'!A33</f>
        <v>年内の入金予定項目明細を記してください</v>
      </c>
      <c r="B33" s="523"/>
      <c r="C33" s="523"/>
      <c r="D33" s="524"/>
      <c r="E33" s="520">
        <f>'07月統合家計簿'!E33</f>
        <v>0</v>
      </c>
      <c r="F33" s="223">
        <f t="shared" si="2"/>
        <v>0</v>
      </c>
      <c r="G33" s="292">
        <f t="shared" si="1"/>
        <v>0</v>
      </c>
    </row>
    <row r="34" spans="1:8" ht="42" customHeight="1" thickBot="1" x14ac:dyDescent="0.2">
      <c r="A34" s="213"/>
      <c r="B34" s="198"/>
      <c r="C34" s="198"/>
      <c r="D34" s="202" t="s">
        <v>72</v>
      </c>
      <c r="E34" s="221">
        <f>SUM(E24:E33)</f>
        <v>0</v>
      </c>
      <c r="F34" s="221">
        <f>SUM(F24:F33)</f>
        <v>0</v>
      </c>
      <c r="G34" s="226">
        <f>SUM(G23:G33)</f>
        <v>0</v>
      </c>
    </row>
    <row r="35" spans="1:8" ht="18" customHeight="1" x14ac:dyDescent="0.4">
      <c r="A35" s="189"/>
      <c r="B35" s="189"/>
      <c r="C35" s="189"/>
      <c r="D35" s="189"/>
      <c r="E35" s="189"/>
      <c r="F35" s="189"/>
      <c r="G35" s="189"/>
      <c r="H35" s="3"/>
    </row>
    <row r="36" spans="1:8" ht="42" customHeight="1" thickBot="1" x14ac:dyDescent="0.3">
      <c r="A36" s="206" t="s">
        <v>71</v>
      </c>
      <c r="B36" s="204"/>
      <c r="C36" s="204"/>
      <c r="D36" s="204"/>
      <c r="E36" s="204"/>
      <c r="F36" s="204"/>
      <c r="G36" s="204"/>
      <c r="H36" s="191"/>
    </row>
    <row r="37" spans="1:8" ht="42" customHeight="1" thickBot="1" x14ac:dyDescent="0.2">
      <c r="A37" s="1215" t="s">
        <v>68</v>
      </c>
      <c r="B37" s="1216"/>
      <c r="C37" s="1216"/>
      <c r="D37" s="1217"/>
      <c r="E37" s="199" t="s">
        <v>66</v>
      </c>
      <c r="F37" s="199" t="s">
        <v>74</v>
      </c>
      <c r="G37" s="201" t="s">
        <v>129</v>
      </c>
      <c r="H37" s="192"/>
    </row>
    <row r="38" spans="1:8" ht="21" customHeight="1" x14ac:dyDescent="0.15">
      <c r="A38" s="521" t="str">
        <f>'07月統合家計簿'!A38</f>
        <v>年内の出金予定項目明細を記してください</v>
      </c>
      <c r="B38" s="525"/>
      <c r="C38" s="525"/>
      <c r="D38" s="525"/>
      <c r="E38" s="1200">
        <f>'07月統合家計簿'!E38</f>
        <v>0</v>
      </c>
      <c r="F38" s="222">
        <f>E38*12</f>
        <v>0</v>
      </c>
      <c r="G38" s="224">
        <f>E38*5</f>
        <v>0</v>
      </c>
    </row>
    <row r="39" spans="1:8" ht="21" customHeight="1" x14ac:dyDescent="0.15">
      <c r="A39" s="521" t="str">
        <f>'07月統合家計簿'!A39</f>
        <v>年内の出金予定項目明細を記してください</v>
      </c>
      <c r="B39" s="518"/>
      <c r="C39" s="518"/>
      <c r="D39" s="518"/>
      <c r="E39" s="1201">
        <f>'07月統合家計簿'!E39</f>
        <v>0</v>
      </c>
      <c r="F39" s="223">
        <f t="shared" ref="F39:F57" si="3">E39*12</f>
        <v>0</v>
      </c>
      <c r="G39" s="225">
        <f>E39*5</f>
        <v>0</v>
      </c>
    </row>
    <row r="40" spans="1:8" ht="21" customHeight="1" x14ac:dyDescent="0.15">
      <c r="A40" s="521" t="str">
        <f>'07月統合家計簿'!A40</f>
        <v>年内の出金予定項目明細を記してください</v>
      </c>
      <c r="B40" s="518"/>
      <c r="C40" s="518"/>
      <c r="D40" s="518"/>
      <c r="E40" s="1201">
        <f>'07月統合家計簿'!E40</f>
        <v>0</v>
      </c>
      <c r="F40" s="223">
        <f>E40*12</f>
        <v>0</v>
      </c>
      <c r="G40" s="225">
        <f>E40*5</f>
        <v>0</v>
      </c>
    </row>
    <row r="41" spans="1:8" ht="21" customHeight="1" x14ac:dyDescent="0.15">
      <c r="A41" s="521" t="str">
        <f>'07月統合家計簿'!A41</f>
        <v>年内の出金予定項目明細を記してください</v>
      </c>
      <c r="B41" s="518"/>
      <c r="C41" s="518"/>
      <c r="D41" s="518"/>
      <c r="E41" s="1201">
        <f>'07月統合家計簿'!E41</f>
        <v>0</v>
      </c>
      <c r="F41" s="223">
        <f t="shared" si="3"/>
        <v>0</v>
      </c>
      <c r="G41" s="225">
        <f t="shared" ref="G41:G57" si="4">E41*5</f>
        <v>0</v>
      </c>
    </row>
    <row r="42" spans="1:8" ht="21" customHeight="1" x14ac:dyDescent="0.15">
      <c r="A42" s="521" t="str">
        <f>'07月統合家計簿'!A42</f>
        <v>年内の出金予定項目明細を記してください</v>
      </c>
      <c r="B42" s="521"/>
      <c r="C42" s="521"/>
      <c r="D42" s="521"/>
      <c r="E42" s="1201">
        <f>'07月統合家計簿'!E42</f>
        <v>0</v>
      </c>
      <c r="F42" s="223">
        <f t="shared" si="3"/>
        <v>0</v>
      </c>
      <c r="G42" s="225">
        <f t="shared" si="4"/>
        <v>0</v>
      </c>
    </row>
    <row r="43" spans="1:8" ht="21" customHeight="1" x14ac:dyDescent="0.15">
      <c r="A43" s="521" t="str">
        <f>'07月統合家計簿'!A43</f>
        <v>年内の出金予定項目明細を記してください</v>
      </c>
      <c r="B43" s="521"/>
      <c r="C43" s="521"/>
      <c r="D43" s="521"/>
      <c r="E43" s="1201">
        <f>'07月統合家計簿'!E43</f>
        <v>0</v>
      </c>
      <c r="F43" s="223">
        <f>E43*12</f>
        <v>0</v>
      </c>
      <c r="G43" s="225">
        <f t="shared" si="4"/>
        <v>0</v>
      </c>
    </row>
    <row r="44" spans="1:8" ht="21" customHeight="1" x14ac:dyDescent="0.15">
      <c r="A44" s="521" t="str">
        <f>'07月統合家計簿'!A44</f>
        <v>年内の出金予定項目明細を記してください</v>
      </c>
      <c r="B44" s="521"/>
      <c r="C44" s="521"/>
      <c r="D44" s="521"/>
      <c r="E44" s="1201">
        <f>'07月統合家計簿'!E44</f>
        <v>0</v>
      </c>
      <c r="F44" s="223">
        <f t="shared" si="3"/>
        <v>0</v>
      </c>
      <c r="G44" s="225">
        <f t="shared" si="4"/>
        <v>0</v>
      </c>
    </row>
    <row r="45" spans="1:8" ht="21" customHeight="1" x14ac:dyDescent="0.15">
      <c r="A45" s="521" t="str">
        <f>'07月統合家計簿'!A45</f>
        <v>年内の出金予定項目明細を記してください</v>
      </c>
      <c r="B45" s="521"/>
      <c r="C45" s="521"/>
      <c r="D45" s="521"/>
      <c r="E45" s="1201">
        <f>'07月統合家計簿'!E45</f>
        <v>0</v>
      </c>
      <c r="F45" s="223">
        <f t="shared" si="3"/>
        <v>0</v>
      </c>
      <c r="G45" s="225">
        <f t="shared" si="4"/>
        <v>0</v>
      </c>
    </row>
    <row r="46" spans="1:8" ht="21" customHeight="1" x14ac:dyDescent="0.15">
      <c r="A46" s="521" t="str">
        <f>'07月統合家計簿'!A46</f>
        <v>年内の出金予定項目明細を記してください</v>
      </c>
      <c r="B46" s="521"/>
      <c r="C46" s="521"/>
      <c r="D46" s="521"/>
      <c r="E46" s="1201">
        <f>'07月統合家計簿'!E46</f>
        <v>0</v>
      </c>
      <c r="F46" s="223">
        <f t="shared" si="3"/>
        <v>0</v>
      </c>
      <c r="G46" s="225">
        <f t="shared" si="4"/>
        <v>0</v>
      </c>
    </row>
    <row r="47" spans="1:8" ht="21" customHeight="1" x14ac:dyDescent="0.15">
      <c r="A47" s="521" t="str">
        <f>'07月統合家計簿'!A47</f>
        <v>年内の出金予定項目明細を記してください</v>
      </c>
      <c r="B47" s="521"/>
      <c r="C47" s="521"/>
      <c r="D47" s="521"/>
      <c r="E47" s="1201">
        <f>'07月統合家計簿'!E47</f>
        <v>0</v>
      </c>
      <c r="F47" s="223">
        <f t="shared" si="3"/>
        <v>0</v>
      </c>
      <c r="G47" s="225">
        <f t="shared" si="4"/>
        <v>0</v>
      </c>
    </row>
    <row r="48" spans="1:8" ht="21" customHeight="1" x14ac:dyDescent="0.15">
      <c r="A48" s="521" t="str">
        <f>'07月統合家計簿'!A48</f>
        <v>年内の出金予定項目明細を記してください</v>
      </c>
      <c r="B48" s="521"/>
      <c r="C48" s="521"/>
      <c r="D48" s="521"/>
      <c r="E48" s="1201">
        <f>'07月統合家計簿'!E48</f>
        <v>0</v>
      </c>
      <c r="F48" s="223">
        <f t="shared" si="3"/>
        <v>0</v>
      </c>
      <c r="G48" s="225">
        <f t="shared" si="4"/>
        <v>0</v>
      </c>
    </row>
    <row r="49" spans="1:7" ht="21" customHeight="1" x14ac:dyDescent="0.15">
      <c r="A49" s="521" t="str">
        <f>'07月統合家計簿'!A49</f>
        <v>年内の出金予定項目明細を記してください</v>
      </c>
      <c r="B49" s="521"/>
      <c r="C49" s="521"/>
      <c r="D49" s="521"/>
      <c r="E49" s="1201">
        <f>'07月統合家計簿'!E49</f>
        <v>0</v>
      </c>
      <c r="F49" s="223">
        <f t="shared" si="3"/>
        <v>0</v>
      </c>
      <c r="G49" s="225">
        <f t="shared" si="4"/>
        <v>0</v>
      </c>
    </row>
    <row r="50" spans="1:7" ht="21" customHeight="1" x14ac:dyDescent="0.15">
      <c r="A50" s="521" t="str">
        <f>'07月統合家計簿'!A50</f>
        <v>年内の出金予定項目明細を記してください</v>
      </c>
      <c r="B50" s="521"/>
      <c r="C50" s="521"/>
      <c r="D50" s="521"/>
      <c r="E50" s="1201">
        <f>'07月統合家計簿'!E50</f>
        <v>0</v>
      </c>
      <c r="F50" s="223">
        <f t="shared" si="3"/>
        <v>0</v>
      </c>
      <c r="G50" s="225">
        <f t="shared" si="4"/>
        <v>0</v>
      </c>
    </row>
    <row r="51" spans="1:7" ht="21" customHeight="1" x14ac:dyDescent="0.15">
      <c r="A51" s="521" t="str">
        <f>'07月統合家計簿'!A51</f>
        <v>年内の出金予定項目明細を記してください</v>
      </c>
      <c r="B51" s="521"/>
      <c r="C51" s="521"/>
      <c r="D51" s="521"/>
      <c r="E51" s="1201">
        <f>'07月統合家計簿'!E51</f>
        <v>0</v>
      </c>
      <c r="F51" s="223">
        <f t="shared" si="3"/>
        <v>0</v>
      </c>
      <c r="G51" s="225">
        <f t="shared" si="4"/>
        <v>0</v>
      </c>
    </row>
    <row r="52" spans="1:7" ht="21" customHeight="1" x14ac:dyDescent="0.15">
      <c r="A52" s="521" t="str">
        <f>'07月統合家計簿'!A52</f>
        <v>年内の出金予定項目明細を記してください</v>
      </c>
      <c r="B52" s="521"/>
      <c r="C52" s="521"/>
      <c r="D52" s="521"/>
      <c r="E52" s="1201">
        <f>'07月統合家計簿'!E52</f>
        <v>0</v>
      </c>
      <c r="F52" s="223">
        <f t="shared" si="3"/>
        <v>0</v>
      </c>
      <c r="G52" s="225">
        <f t="shared" si="4"/>
        <v>0</v>
      </c>
    </row>
    <row r="53" spans="1:7" ht="21" customHeight="1" x14ac:dyDescent="0.15">
      <c r="A53" s="521" t="str">
        <f>'07月統合家計簿'!A53</f>
        <v>年内の出金予定項目明細を記してください</v>
      </c>
      <c r="B53" s="521"/>
      <c r="C53" s="521"/>
      <c r="D53" s="521"/>
      <c r="E53" s="1201">
        <f>'07月統合家計簿'!E53</f>
        <v>0</v>
      </c>
      <c r="F53" s="223">
        <f t="shared" si="3"/>
        <v>0</v>
      </c>
      <c r="G53" s="225">
        <f t="shared" si="4"/>
        <v>0</v>
      </c>
    </row>
    <row r="54" spans="1:7" ht="21" customHeight="1" x14ac:dyDescent="0.15">
      <c r="A54" s="521" t="str">
        <f>'07月統合家計簿'!A54</f>
        <v>年内の出金予定項目明細を記してください</v>
      </c>
      <c r="B54" s="521"/>
      <c r="C54" s="521"/>
      <c r="D54" s="521"/>
      <c r="E54" s="1201">
        <f>'07月統合家計簿'!E54</f>
        <v>0</v>
      </c>
      <c r="F54" s="223">
        <f t="shared" si="3"/>
        <v>0</v>
      </c>
      <c r="G54" s="225">
        <f t="shared" si="4"/>
        <v>0</v>
      </c>
    </row>
    <row r="55" spans="1:7" ht="21" customHeight="1" x14ac:dyDescent="0.15">
      <c r="A55" s="521" t="str">
        <f>'07月統合家計簿'!A55</f>
        <v>年内の出金予定項目明細を記してください</v>
      </c>
      <c r="B55" s="521"/>
      <c r="C55" s="521"/>
      <c r="D55" s="521"/>
      <c r="E55" s="1201">
        <f>'07月統合家計簿'!E55</f>
        <v>0</v>
      </c>
      <c r="F55" s="223">
        <f t="shared" si="3"/>
        <v>0</v>
      </c>
      <c r="G55" s="225">
        <f t="shared" si="4"/>
        <v>0</v>
      </c>
    </row>
    <row r="56" spans="1:7" ht="21" customHeight="1" x14ac:dyDescent="0.15">
      <c r="A56" s="521" t="str">
        <f>'07月統合家計簿'!A56</f>
        <v>年内の出金予定項目明細を記してください</v>
      </c>
      <c r="B56" s="521"/>
      <c r="C56" s="521"/>
      <c r="D56" s="521"/>
      <c r="E56" s="1201">
        <f>'07月統合家計簿'!E56</f>
        <v>0</v>
      </c>
      <c r="F56" s="223">
        <f t="shared" si="3"/>
        <v>0</v>
      </c>
      <c r="G56" s="225">
        <f t="shared" si="4"/>
        <v>0</v>
      </c>
    </row>
    <row r="57" spans="1:7" ht="21" customHeight="1" thickBot="1" x14ac:dyDescent="0.2">
      <c r="A57" s="521" t="str">
        <f>'07月統合家計簿'!A57</f>
        <v>年内の出金予定項目明細を記してください</v>
      </c>
      <c r="B57" s="526"/>
      <c r="C57" s="526"/>
      <c r="D57" s="526"/>
      <c r="E57" s="1202">
        <f>'07月統合家計簿'!E57</f>
        <v>0</v>
      </c>
      <c r="F57" s="227">
        <f t="shared" si="3"/>
        <v>0</v>
      </c>
      <c r="G57" s="292">
        <f t="shared" si="4"/>
        <v>0</v>
      </c>
    </row>
    <row r="58" spans="1:7" ht="42" customHeight="1" thickBot="1" x14ac:dyDescent="0.2">
      <c r="A58" s="213"/>
      <c r="B58" s="198"/>
      <c r="C58" s="198"/>
      <c r="D58" s="202" t="s">
        <v>69</v>
      </c>
      <c r="E58" s="221">
        <f>SUM(E38:E57)</f>
        <v>0</v>
      </c>
      <c r="F58" s="221">
        <f>SUM(F38:F57)</f>
        <v>0</v>
      </c>
      <c r="G58" s="226">
        <f>SUM(G38:G57)</f>
        <v>0</v>
      </c>
    </row>
    <row r="59" spans="1:7" ht="39.75" customHeight="1" x14ac:dyDescent="0.2">
      <c r="A59" s="193"/>
      <c r="B59" s="1"/>
      <c r="C59" s="1"/>
      <c r="D59" s="1"/>
      <c r="E59" s="1"/>
      <c r="F59" s="207" t="s">
        <v>75</v>
      </c>
      <c r="G59" s="229">
        <f>G34-G58</f>
        <v>0</v>
      </c>
    </row>
    <row r="60" spans="1:7" ht="18" customHeight="1" x14ac:dyDescent="0.15">
      <c r="A60" s="194"/>
      <c r="B60" s="1"/>
      <c r="C60" s="1"/>
      <c r="D60" s="1"/>
      <c r="E60" s="200"/>
      <c r="F60" s="1"/>
      <c r="G60" s="219" t="s">
        <v>188</v>
      </c>
    </row>
    <row r="61" spans="1:7" ht="18" customHeight="1" x14ac:dyDescent="0.15">
      <c r="A61" s="194"/>
      <c r="B61" s="1"/>
      <c r="C61" s="1"/>
      <c r="D61" s="1"/>
      <c r="E61" s="200"/>
      <c r="F61" s="219"/>
      <c r="G61" s="2"/>
    </row>
  </sheetData>
  <sheetProtection sheet="1" objects="1" scenarios="1"/>
  <mergeCells count="7">
    <mergeCell ref="A37:D37"/>
    <mergeCell ref="A1:G1"/>
    <mergeCell ref="A2:G2"/>
    <mergeCell ref="A20:G20"/>
    <mergeCell ref="A6:B6"/>
    <mergeCell ref="A23:F23"/>
    <mergeCell ref="A22:D22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126"/>
  <sheetViews>
    <sheetView workbookViewId="0">
      <pane ySplit="3" topLeftCell="A4" activePane="bottomLeft" state="frozen"/>
      <selection activeCell="C17" sqref="C17"/>
      <selection pane="bottomLeft" sqref="A1:C1"/>
    </sheetView>
  </sheetViews>
  <sheetFormatPr defaultRowHeight="14.25" x14ac:dyDescent="0.4"/>
  <cols>
    <col min="1" max="1" width="88.5" style="124" customWidth="1"/>
    <col min="2" max="2" width="13.875" style="135" customWidth="1"/>
    <col min="3" max="3" width="10.875" style="136" customWidth="1"/>
    <col min="4" max="16384" width="9" style="124"/>
  </cols>
  <sheetData>
    <row r="1" spans="1:3" ht="63" customHeight="1" x14ac:dyDescent="0.4">
      <c r="A1" s="1232" t="s">
        <v>185</v>
      </c>
      <c r="B1" s="1232"/>
      <c r="C1" s="1232"/>
    </row>
    <row r="2" spans="1:3" s="125" customFormat="1" ht="18" customHeight="1" x14ac:dyDescent="0.4">
      <c r="A2" s="1233" t="s">
        <v>10</v>
      </c>
      <c r="B2" s="1233"/>
      <c r="C2" s="1233"/>
    </row>
    <row r="3" spans="1:3" s="125" customFormat="1" ht="18" customHeight="1" x14ac:dyDescent="0.4">
      <c r="A3" s="836"/>
      <c r="B3" s="1234">
        <f ca="1">NOW()</f>
        <v>44276.014670717595</v>
      </c>
      <c r="C3" s="1234"/>
    </row>
    <row r="4" spans="1:3" s="127" customFormat="1" ht="33" customHeight="1" x14ac:dyDescent="0.15">
      <c r="A4" s="870" t="s">
        <v>210</v>
      </c>
      <c r="B4" s="871" t="s">
        <v>209</v>
      </c>
      <c r="C4" s="867"/>
    </row>
    <row r="5" spans="1:3" s="127" customFormat="1" ht="18" customHeight="1" x14ac:dyDescent="0.15">
      <c r="A5" s="837" t="s">
        <v>222</v>
      </c>
      <c r="B5" s="868"/>
      <c r="C5" s="868"/>
    </row>
    <row r="6" spans="1:3" s="131" customFormat="1" ht="21" customHeight="1" x14ac:dyDescent="0.4">
      <c r="A6" s="128" t="s">
        <v>30</v>
      </c>
      <c r="B6" s="129" t="s">
        <v>31</v>
      </c>
      <c r="C6" s="130" t="s">
        <v>32</v>
      </c>
    </row>
    <row r="7" spans="1:3" ht="21" customHeight="1" x14ac:dyDescent="0.4">
      <c r="A7" s="882"/>
      <c r="B7" s="883"/>
      <c r="C7" s="884"/>
    </row>
    <row r="8" spans="1:3" ht="21" customHeight="1" x14ac:dyDescent="0.4">
      <c r="A8" s="885"/>
      <c r="B8" s="886"/>
      <c r="C8" s="887"/>
    </row>
    <row r="9" spans="1:3" ht="21" customHeight="1" x14ac:dyDescent="0.4">
      <c r="A9" s="885"/>
      <c r="B9" s="886"/>
      <c r="C9" s="887"/>
    </row>
    <row r="10" spans="1:3" ht="21" customHeight="1" x14ac:dyDescent="0.4">
      <c r="A10" s="885"/>
      <c r="B10" s="886"/>
      <c r="C10" s="888"/>
    </row>
    <row r="11" spans="1:3" ht="21" customHeight="1" x14ac:dyDescent="0.4">
      <c r="A11" s="885"/>
      <c r="B11" s="886"/>
      <c r="C11" s="888"/>
    </row>
    <row r="12" spans="1:3" ht="21" customHeight="1" x14ac:dyDescent="0.4">
      <c r="A12" s="885"/>
      <c r="B12" s="886"/>
      <c r="C12" s="888"/>
    </row>
    <row r="13" spans="1:3" ht="21" customHeight="1" x14ac:dyDescent="0.4">
      <c r="A13" s="889"/>
      <c r="B13" s="890"/>
      <c r="C13" s="891"/>
    </row>
    <row r="14" spans="1:3" ht="21" customHeight="1" x14ac:dyDescent="0.4">
      <c r="A14" s="132" t="s">
        <v>217</v>
      </c>
      <c r="B14" s="133">
        <f>SUM(B7:B13)</f>
        <v>0</v>
      </c>
      <c r="C14" s="134"/>
    </row>
    <row r="15" spans="1:3" ht="16.5" customHeight="1" x14ac:dyDescent="0.4"/>
    <row r="16" spans="1:3" s="127" customFormat="1" ht="33" customHeight="1" x14ac:dyDescent="0.15">
      <c r="A16" s="870" t="s">
        <v>211</v>
      </c>
      <c r="B16" s="871" t="s">
        <v>209</v>
      </c>
      <c r="C16" s="867"/>
    </row>
    <row r="17" spans="1:3" s="127" customFormat="1" ht="18" customHeight="1" x14ac:dyDescent="0.15">
      <c r="A17" s="837" t="s">
        <v>222</v>
      </c>
      <c r="B17" s="868"/>
      <c r="C17" s="868"/>
    </row>
    <row r="18" spans="1:3" s="131" customFormat="1" ht="21" customHeight="1" x14ac:dyDescent="0.4">
      <c r="A18" s="128" t="s">
        <v>30</v>
      </c>
      <c r="B18" s="129" t="s">
        <v>31</v>
      </c>
      <c r="C18" s="130" t="s">
        <v>32</v>
      </c>
    </row>
    <row r="19" spans="1:3" ht="21" customHeight="1" x14ac:dyDescent="0.4">
      <c r="A19" s="882"/>
      <c r="B19" s="883"/>
      <c r="C19" s="884"/>
    </row>
    <row r="20" spans="1:3" ht="21" customHeight="1" x14ac:dyDescent="0.4">
      <c r="A20" s="885"/>
      <c r="B20" s="886"/>
      <c r="C20" s="887"/>
    </row>
    <row r="21" spans="1:3" ht="21" customHeight="1" x14ac:dyDescent="0.4">
      <c r="A21" s="885"/>
      <c r="B21" s="886"/>
      <c r="C21" s="887"/>
    </row>
    <row r="22" spans="1:3" ht="21" customHeight="1" x14ac:dyDescent="0.4">
      <c r="A22" s="885"/>
      <c r="B22" s="886"/>
      <c r="C22" s="888"/>
    </row>
    <row r="23" spans="1:3" ht="21" customHeight="1" x14ac:dyDescent="0.4">
      <c r="A23" s="885"/>
      <c r="B23" s="886"/>
      <c r="C23" s="888"/>
    </row>
    <row r="24" spans="1:3" ht="21" customHeight="1" x14ac:dyDescent="0.4">
      <c r="A24" s="885"/>
      <c r="B24" s="886"/>
      <c r="C24" s="888"/>
    </row>
    <row r="25" spans="1:3" ht="21" customHeight="1" x14ac:dyDescent="0.4">
      <c r="A25" s="889"/>
      <c r="B25" s="890"/>
      <c r="C25" s="891"/>
    </row>
    <row r="26" spans="1:3" ht="21" customHeight="1" x14ac:dyDescent="0.4">
      <c r="A26" s="132" t="s">
        <v>217</v>
      </c>
      <c r="B26" s="133">
        <f>SUM(B19:B25)</f>
        <v>0</v>
      </c>
      <c r="C26" s="134"/>
    </row>
    <row r="27" spans="1:3" ht="16.5" customHeight="1" x14ac:dyDescent="0.4"/>
    <row r="28" spans="1:3" s="127" customFormat="1" ht="33" customHeight="1" x14ac:dyDescent="0.15">
      <c r="A28" s="870" t="s">
        <v>212</v>
      </c>
      <c r="B28" s="871" t="s">
        <v>209</v>
      </c>
      <c r="C28" s="867"/>
    </row>
    <row r="29" spans="1:3" s="127" customFormat="1" ht="18" customHeight="1" x14ac:dyDescent="0.15">
      <c r="A29" s="837" t="s">
        <v>222</v>
      </c>
      <c r="B29" s="868"/>
      <c r="C29" s="868"/>
    </row>
    <row r="30" spans="1:3" s="131" customFormat="1" ht="21" customHeight="1" x14ac:dyDescent="0.4">
      <c r="A30" s="128" t="s">
        <v>30</v>
      </c>
      <c r="B30" s="129" t="s">
        <v>31</v>
      </c>
      <c r="C30" s="130" t="s">
        <v>32</v>
      </c>
    </row>
    <row r="31" spans="1:3" ht="21" customHeight="1" x14ac:dyDescent="0.4">
      <c r="A31" s="882"/>
      <c r="B31" s="883"/>
      <c r="C31" s="884"/>
    </row>
    <row r="32" spans="1:3" ht="21" customHeight="1" x14ac:dyDescent="0.4">
      <c r="A32" s="885"/>
      <c r="B32" s="886"/>
      <c r="C32" s="887"/>
    </row>
    <row r="33" spans="1:3" ht="21" customHeight="1" x14ac:dyDescent="0.4">
      <c r="A33" s="885"/>
      <c r="B33" s="886"/>
      <c r="C33" s="887"/>
    </row>
    <row r="34" spans="1:3" ht="21" customHeight="1" x14ac:dyDescent="0.4">
      <c r="A34" s="885"/>
      <c r="B34" s="886"/>
      <c r="C34" s="888"/>
    </row>
    <row r="35" spans="1:3" ht="21" customHeight="1" x14ac:dyDescent="0.4">
      <c r="A35" s="885"/>
      <c r="B35" s="886"/>
      <c r="C35" s="888"/>
    </row>
    <row r="36" spans="1:3" ht="21" customHeight="1" x14ac:dyDescent="0.4">
      <c r="A36" s="885"/>
      <c r="B36" s="886"/>
      <c r="C36" s="888"/>
    </row>
    <row r="37" spans="1:3" ht="21" customHeight="1" x14ac:dyDescent="0.4">
      <c r="A37" s="889"/>
      <c r="B37" s="890"/>
      <c r="C37" s="891"/>
    </row>
    <row r="38" spans="1:3" ht="21" customHeight="1" x14ac:dyDescent="0.4">
      <c r="A38" s="132" t="s">
        <v>217</v>
      </c>
      <c r="B38" s="133">
        <f>SUM(B31:B37)</f>
        <v>0</v>
      </c>
      <c r="C38" s="134"/>
    </row>
    <row r="39" spans="1:3" ht="16.5" customHeight="1" x14ac:dyDescent="0.4"/>
    <row r="40" spans="1:3" s="127" customFormat="1" ht="33" customHeight="1" x14ac:dyDescent="0.15">
      <c r="A40" s="870" t="s">
        <v>213</v>
      </c>
      <c r="B40" s="871" t="s">
        <v>209</v>
      </c>
      <c r="C40" s="867"/>
    </row>
    <row r="41" spans="1:3" s="127" customFormat="1" ht="18" customHeight="1" x14ac:dyDescent="0.15">
      <c r="A41" s="837" t="s">
        <v>222</v>
      </c>
      <c r="B41" s="868"/>
      <c r="C41" s="868"/>
    </row>
    <row r="42" spans="1:3" s="131" customFormat="1" ht="21" customHeight="1" x14ac:dyDescent="0.4">
      <c r="A42" s="128" t="s">
        <v>30</v>
      </c>
      <c r="B42" s="129" t="s">
        <v>31</v>
      </c>
      <c r="C42" s="130" t="s">
        <v>32</v>
      </c>
    </row>
    <row r="43" spans="1:3" ht="21" customHeight="1" x14ac:dyDescent="0.4">
      <c r="A43" s="882"/>
      <c r="B43" s="883"/>
      <c r="C43" s="884"/>
    </row>
    <row r="44" spans="1:3" ht="21" customHeight="1" x14ac:dyDescent="0.4">
      <c r="A44" s="885"/>
      <c r="B44" s="886"/>
      <c r="C44" s="887"/>
    </row>
    <row r="45" spans="1:3" ht="21" customHeight="1" x14ac:dyDescent="0.4">
      <c r="A45" s="885"/>
      <c r="B45" s="886"/>
      <c r="C45" s="887"/>
    </row>
    <row r="46" spans="1:3" ht="21" customHeight="1" x14ac:dyDescent="0.4">
      <c r="A46" s="885"/>
      <c r="B46" s="886"/>
      <c r="C46" s="888"/>
    </row>
    <row r="47" spans="1:3" ht="21" customHeight="1" x14ac:dyDescent="0.4">
      <c r="A47" s="885"/>
      <c r="B47" s="886"/>
      <c r="C47" s="888"/>
    </row>
    <row r="48" spans="1:3" ht="21" customHeight="1" x14ac:dyDescent="0.4">
      <c r="A48" s="885"/>
      <c r="B48" s="886"/>
      <c r="C48" s="888"/>
    </row>
    <row r="49" spans="1:3" ht="21" customHeight="1" x14ac:dyDescent="0.4">
      <c r="A49" s="889"/>
      <c r="B49" s="890"/>
      <c r="C49" s="891"/>
    </row>
    <row r="50" spans="1:3" ht="21" customHeight="1" x14ac:dyDescent="0.4">
      <c r="A50" s="132" t="s">
        <v>217</v>
      </c>
      <c r="B50" s="133">
        <f>SUM(B43:B49)</f>
        <v>0</v>
      </c>
      <c r="C50" s="134"/>
    </row>
    <row r="51" spans="1:3" ht="16.5" customHeight="1" x14ac:dyDescent="0.4"/>
    <row r="52" spans="1:3" s="127" customFormat="1" ht="33" customHeight="1" x14ac:dyDescent="0.15">
      <c r="A52" s="870" t="s">
        <v>214</v>
      </c>
      <c r="B52" s="871" t="s">
        <v>209</v>
      </c>
      <c r="C52" s="867"/>
    </row>
    <row r="53" spans="1:3" s="127" customFormat="1" ht="18" customHeight="1" x14ac:dyDescent="0.15">
      <c r="A53" s="837" t="s">
        <v>222</v>
      </c>
      <c r="B53" s="868"/>
      <c r="C53" s="868"/>
    </row>
    <row r="54" spans="1:3" s="131" customFormat="1" ht="21" customHeight="1" x14ac:dyDescent="0.4">
      <c r="A54" s="128" t="s">
        <v>30</v>
      </c>
      <c r="B54" s="129" t="s">
        <v>31</v>
      </c>
      <c r="C54" s="130" t="s">
        <v>32</v>
      </c>
    </row>
    <row r="55" spans="1:3" ht="21" customHeight="1" x14ac:dyDescent="0.4">
      <c r="A55" s="882"/>
      <c r="B55" s="883"/>
      <c r="C55" s="884"/>
    </row>
    <row r="56" spans="1:3" ht="21" customHeight="1" x14ac:dyDescent="0.4">
      <c r="A56" s="885"/>
      <c r="B56" s="886"/>
      <c r="C56" s="887"/>
    </row>
    <row r="57" spans="1:3" ht="21" customHeight="1" x14ac:dyDescent="0.4">
      <c r="A57" s="885"/>
      <c r="B57" s="886"/>
      <c r="C57" s="887"/>
    </row>
    <row r="58" spans="1:3" ht="21" customHeight="1" x14ac:dyDescent="0.4">
      <c r="A58" s="885"/>
      <c r="B58" s="886"/>
      <c r="C58" s="888"/>
    </row>
    <row r="59" spans="1:3" ht="21" customHeight="1" x14ac:dyDescent="0.4">
      <c r="A59" s="885"/>
      <c r="B59" s="886"/>
      <c r="C59" s="888"/>
    </row>
    <row r="60" spans="1:3" ht="21" customHeight="1" x14ac:dyDescent="0.4">
      <c r="A60" s="885"/>
      <c r="B60" s="886"/>
      <c r="C60" s="888"/>
    </row>
    <row r="61" spans="1:3" ht="21" customHeight="1" x14ac:dyDescent="0.4">
      <c r="A61" s="889"/>
      <c r="B61" s="890"/>
      <c r="C61" s="891"/>
    </row>
    <row r="62" spans="1:3" ht="21" customHeight="1" x14ac:dyDescent="0.4">
      <c r="A62" s="132" t="s">
        <v>217</v>
      </c>
      <c r="B62" s="133">
        <f>SUM(B55:B61)</f>
        <v>0</v>
      </c>
      <c r="C62" s="134"/>
    </row>
    <row r="63" spans="1:3" ht="16.5" customHeight="1" x14ac:dyDescent="0.4"/>
    <row r="64" spans="1:3" s="127" customFormat="1" ht="33" customHeight="1" x14ac:dyDescent="0.15">
      <c r="A64" s="870" t="s">
        <v>215</v>
      </c>
      <c r="B64" s="871" t="s">
        <v>209</v>
      </c>
      <c r="C64" s="867"/>
    </row>
    <row r="65" spans="1:3" s="127" customFormat="1" ht="18" customHeight="1" x14ac:dyDescent="0.15">
      <c r="A65" s="837" t="s">
        <v>222</v>
      </c>
      <c r="B65" s="868"/>
      <c r="C65" s="868"/>
    </row>
    <row r="66" spans="1:3" s="131" customFormat="1" ht="21" customHeight="1" x14ac:dyDescent="0.4">
      <c r="A66" s="128" t="s">
        <v>30</v>
      </c>
      <c r="B66" s="129" t="s">
        <v>31</v>
      </c>
      <c r="C66" s="130" t="s">
        <v>32</v>
      </c>
    </row>
    <row r="67" spans="1:3" ht="21" customHeight="1" x14ac:dyDescent="0.4">
      <c r="A67" s="882"/>
      <c r="B67" s="883"/>
      <c r="C67" s="884"/>
    </row>
    <row r="68" spans="1:3" ht="21" customHeight="1" x14ac:dyDescent="0.4">
      <c r="A68" s="885"/>
      <c r="B68" s="886"/>
      <c r="C68" s="887"/>
    </row>
    <row r="69" spans="1:3" ht="21" customHeight="1" x14ac:dyDescent="0.4">
      <c r="A69" s="885"/>
      <c r="B69" s="886"/>
      <c r="C69" s="887"/>
    </row>
    <row r="70" spans="1:3" ht="21" customHeight="1" x14ac:dyDescent="0.4">
      <c r="A70" s="885"/>
      <c r="B70" s="886"/>
      <c r="C70" s="888"/>
    </row>
    <row r="71" spans="1:3" ht="21" customHeight="1" x14ac:dyDescent="0.4">
      <c r="A71" s="885"/>
      <c r="B71" s="886"/>
      <c r="C71" s="888"/>
    </row>
    <row r="72" spans="1:3" ht="21" customHeight="1" x14ac:dyDescent="0.4">
      <c r="A72" s="885"/>
      <c r="B72" s="886"/>
      <c r="C72" s="888"/>
    </row>
    <row r="73" spans="1:3" ht="21" customHeight="1" x14ac:dyDescent="0.4">
      <c r="A73" s="889"/>
      <c r="B73" s="890"/>
      <c r="C73" s="891"/>
    </row>
    <row r="74" spans="1:3" ht="21" customHeight="1" x14ac:dyDescent="0.4">
      <c r="A74" s="132" t="s">
        <v>217</v>
      </c>
      <c r="B74" s="133">
        <f>SUM(B67:B73)</f>
        <v>0</v>
      </c>
      <c r="C74" s="134"/>
    </row>
    <row r="75" spans="1:3" ht="16.5" customHeight="1" x14ac:dyDescent="0.4"/>
    <row r="76" spans="1:3" s="127" customFormat="1" ht="33" customHeight="1" x14ac:dyDescent="0.15">
      <c r="A76" s="870" t="s">
        <v>218</v>
      </c>
      <c r="B76" s="871" t="s">
        <v>209</v>
      </c>
      <c r="C76" s="867"/>
    </row>
    <row r="77" spans="1:3" s="127" customFormat="1" ht="18" customHeight="1" x14ac:dyDescent="0.15">
      <c r="A77" s="837" t="s">
        <v>222</v>
      </c>
      <c r="B77" s="868"/>
      <c r="C77" s="868"/>
    </row>
    <row r="78" spans="1:3" s="131" customFormat="1" ht="21" customHeight="1" x14ac:dyDescent="0.4">
      <c r="A78" s="128" t="s">
        <v>30</v>
      </c>
      <c r="B78" s="129" t="s">
        <v>31</v>
      </c>
      <c r="C78" s="130" t="s">
        <v>32</v>
      </c>
    </row>
    <row r="79" spans="1:3" ht="21" customHeight="1" x14ac:dyDescent="0.4">
      <c r="A79" s="882"/>
      <c r="B79" s="883"/>
      <c r="C79" s="884"/>
    </row>
    <row r="80" spans="1:3" ht="21" customHeight="1" x14ac:dyDescent="0.4">
      <c r="A80" s="885"/>
      <c r="B80" s="886"/>
      <c r="C80" s="887"/>
    </row>
    <row r="81" spans="1:3" ht="21" customHeight="1" x14ac:dyDescent="0.4">
      <c r="A81" s="885"/>
      <c r="B81" s="886"/>
      <c r="C81" s="887"/>
    </row>
    <row r="82" spans="1:3" ht="21" customHeight="1" x14ac:dyDescent="0.4">
      <c r="A82" s="885"/>
      <c r="B82" s="886"/>
      <c r="C82" s="888"/>
    </row>
    <row r="83" spans="1:3" ht="21" customHeight="1" x14ac:dyDescent="0.4">
      <c r="A83" s="885"/>
      <c r="B83" s="886"/>
      <c r="C83" s="888"/>
    </row>
    <row r="84" spans="1:3" ht="21" customHeight="1" x14ac:dyDescent="0.4">
      <c r="A84" s="885"/>
      <c r="B84" s="886"/>
      <c r="C84" s="888"/>
    </row>
    <row r="85" spans="1:3" ht="21" customHeight="1" x14ac:dyDescent="0.4">
      <c r="A85" s="889"/>
      <c r="B85" s="890"/>
      <c r="C85" s="891"/>
    </row>
    <row r="86" spans="1:3" ht="21" customHeight="1" x14ac:dyDescent="0.4">
      <c r="A86" s="132" t="s">
        <v>217</v>
      </c>
      <c r="B86" s="133">
        <f>SUM(B79:B85)</f>
        <v>0</v>
      </c>
      <c r="C86" s="134"/>
    </row>
    <row r="87" spans="1:3" ht="16.5" customHeight="1" x14ac:dyDescent="0.4"/>
    <row r="88" spans="1:3" s="127" customFormat="1" ht="33" customHeight="1" x14ac:dyDescent="0.15">
      <c r="A88" s="870" t="s">
        <v>219</v>
      </c>
      <c r="B88" s="871" t="s">
        <v>209</v>
      </c>
      <c r="C88" s="867"/>
    </row>
    <row r="89" spans="1:3" s="127" customFormat="1" ht="18" customHeight="1" x14ac:dyDescent="0.15">
      <c r="A89" s="837" t="s">
        <v>222</v>
      </c>
      <c r="B89" s="868"/>
      <c r="C89" s="868"/>
    </row>
    <row r="90" spans="1:3" s="131" customFormat="1" ht="21" customHeight="1" x14ac:dyDescent="0.4">
      <c r="A90" s="128" t="s">
        <v>30</v>
      </c>
      <c r="B90" s="129" t="s">
        <v>31</v>
      </c>
      <c r="C90" s="130" t="s">
        <v>32</v>
      </c>
    </row>
    <row r="91" spans="1:3" ht="21" customHeight="1" x14ac:dyDescent="0.4">
      <c r="A91" s="882"/>
      <c r="B91" s="883"/>
      <c r="C91" s="884"/>
    </row>
    <row r="92" spans="1:3" ht="21" customHeight="1" x14ac:dyDescent="0.4">
      <c r="A92" s="885"/>
      <c r="B92" s="886"/>
      <c r="C92" s="887"/>
    </row>
    <row r="93" spans="1:3" ht="21" customHeight="1" x14ac:dyDescent="0.4">
      <c r="A93" s="885"/>
      <c r="B93" s="886"/>
      <c r="C93" s="887"/>
    </row>
    <row r="94" spans="1:3" ht="21" customHeight="1" x14ac:dyDescent="0.4">
      <c r="A94" s="885"/>
      <c r="B94" s="886"/>
      <c r="C94" s="888"/>
    </row>
    <row r="95" spans="1:3" ht="21" customHeight="1" x14ac:dyDescent="0.4">
      <c r="A95" s="885"/>
      <c r="B95" s="886"/>
      <c r="C95" s="888"/>
    </row>
    <row r="96" spans="1:3" ht="21" customHeight="1" x14ac:dyDescent="0.4">
      <c r="A96" s="885"/>
      <c r="B96" s="886"/>
      <c r="C96" s="888"/>
    </row>
    <row r="97" spans="1:3" ht="21" customHeight="1" x14ac:dyDescent="0.4">
      <c r="A97" s="889"/>
      <c r="B97" s="890"/>
      <c r="C97" s="891"/>
    </row>
    <row r="98" spans="1:3" ht="21" customHeight="1" x14ac:dyDescent="0.4">
      <c r="A98" s="132" t="s">
        <v>217</v>
      </c>
      <c r="B98" s="133">
        <f>SUM(B91:B97)</f>
        <v>0</v>
      </c>
      <c r="C98" s="134"/>
    </row>
    <row r="99" spans="1:3" ht="16.5" customHeight="1" x14ac:dyDescent="0.4"/>
    <row r="100" spans="1:3" s="127" customFormat="1" ht="33" customHeight="1" x14ac:dyDescent="0.15">
      <c r="A100" s="870" t="s">
        <v>220</v>
      </c>
      <c r="B100" s="871" t="s">
        <v>209</v>
      </c>
      <c r="C100" s="867"/>
    </row>
    <row r="101" spans="1:3" s="127" customFormat="1" ht="18" customHeight="1" x14ac:dyDescent="0.15">
      <c r="A101" s="837" t="s">
        <v>222</v>
      </c>
      <c r="B101" s="868"/>
      <c r="C101" s="868"/>
    </row>
    <row r="102" spans="1:3" s="131" customFormat="1" ht="21" customHeight="1" x14ac:dyDescent="0.4">
      <c r="A102" s="128" t="s">
        <v>30</v>
      </c>
      <c r="B102" s="129" t="s">
        <v>31</v>
      </c>
      <c r="C102" s="130" t="s">
        <v>32</v>
      </c>
    </row>
    <row r="103" spans="1:3" ht="21" customHeight="1" x14ac:dyDescent="0.4">
      <c r="A103" s="882"/>
      <c r="B103" s="883"/>
      <c r="C103" s="884"/>
    </row>
    <row r="104" spans="1:3" ht="21" customHeight="1" x14ac:dyDescent="0.4">
      <c r="A104" s="885"/>
      <c r="B104" s="886"/>
      <c r="C104" s="887"/>
    </row>
    <row r="105" spans="1:3" ht="21" customHeight="1" x14ac:dyDescent="0.4">
      <c r="A105" s="885"/>
      <c r="B105" s="886"/>
      <c r="C105" s="887"/>
    </row>
    <row r="106" spans="1:3" ht="21" customHeight="1" x14ac:dyDescent="0.4">
      <c r="A106" s="885"/>
      <c r="B106" s="886"/>
      <c r="C106" s="888"/>
    </row>
    <row r="107" spans="1:3" ht="21" customHeight="1" x14ac:dyDescent="0.4">
      <c r="A107" s="885"/>
      <c r="B107" s="886"/>
      <c r="C107" s="888"/>
    </row>
    <row r="108" spans="1:3" ht="21" customHeight="1" x14ac:dyDescent="0.4">
      <c r="A108" s="885"/>
      <c r="B108" s="886"/>
      <c r="C108" s="888"/>
    </row>
    <row r="109" spans="1:3" ht="21" customHeight="1" x14ac:dyDescent="0.4">
      <c r="A109" s="889"/>
      <c r="B109" s="890"/>
      <c r="C109" s="891"/>
    </row>
    <row r="110" spans="1:3" ht="21" customHeight="1" x14ac:dyDescent="0.4">
      <c r="A110" s="132" t="s">
        <v>217</v>
      </c>
      <c r="B110" s="133">
        <f>SUM(B103:B109)</f>
        <v>0</v>
      </c>
      <c r="C110" s="134"/>
    </row>
    <row r="111" spans="1:3" ht="16.5" customHeight="1" x14ac:dyDescent="0.4"/>
    <row r="112" spans="1:3" s="127" customFormat="1" ht="33" customHeight="1" x14ac:dyDescent="0.15">
      <c r="A112" s="870" t="s">
        <v>221</v>
      </c>
      <c r="B112" s="871" t="s">
        <v>209</v>
      </c>
      <c r="C112" s="867"/>
    </row>
    <row r="113" spans="1:3" s="127" customFormat="1" ht="18" customHeight="1" x14ac:dyDescent="0.15">
      <c r="A113" s="837" t="s">
        <v>222</v>
      </c>
      <c r="B113" s="868"/>
      <c r="C113" s="868"/>
    </row>
    <row r="114" spans="1:3" s="131" customFormat="1" ht="21" customHeight="1" x14ac:dyDescent="0.4">
      <c r="A114" s="128" t="s">
        <v>30</v>
      </c>
      <c r="B114" s="129" t="s">
        <v>31</v>
      </c>
      <c r="C114" s="130" t="s">
        <v>32</v>
      </c>
    </row>
    <row r="115" spans="1:3" ht="21" customHeight="1" x14ac:dyDescent="0.4">
      <c r="A115" s="882"/>
      <c r="B115" s="883"/>
      <c r="C115" s="884"/>
    </row>
    <row r="116" spans="1:3" ht="21" customHeight="1" x14ac:dyDescent="0.4">
      <c r="A116" s="885"/>
      <c r="B116" s="886"/>
      <c r="C116" s="887"/>
    </row>
    <row r="117" spans="1:3" ht="21" customHeight="1" x14ac:dyDescent="0.4">
      <c r="A117" s="885"/>
      <c r="B117" s="886"/>
      <c r="C117" s="887"/>
    </row>
    <row r="118" spans="1:3" ht="21" customHeight="1" x14ac:dyDescent="0.4">
      <c r="A118" s="885"/>
      <c r="B118" s="886"/>
      <c r="C118" s="888"/>
    </row>
    <row r="119" spans="1:3" ht="21" customHeight="1" x14ac:dyDescent="0.4">
      <c r="A119" s="885"/>
      <c r="B119" s="886"/>
      <c r="C119" s="888"/>
    </row>
    <row r="120" spans="1:3" ht="21" customHeight="1" x14ac:dyDescent="0.4">
      <c r="A120" s="885"/>
      <c r="B120" s="886"/>
      <c r="C120" s="888"/>
    </row>
    <row r="121" spans="1:3" ht="21" customHeight="1" x14ac:dyDescent="0.4">
      <c r="A121" s="889"/>
      <c r="B121" s="890"/>
      <c r="C121" s="891"/>
    </row>
    <row r="122" spans="1:3" ht="21" customHeight="1" x14ac:dyDescent="0.4">
      <c r="A122" s="132" t="s">
        <v>217</v>
      </c>
      <c r="B122" s="133">
        <f>SUM(B115:B121)</f>
        <v>0</v>
      </c>
      <c r="C122" s="134"/>
    </row>
    <row r="123" spans="1:3" ht="16.5" customHeight="1" x14ac:dyDescent="0.4"/>
    <row r="124" spans="1:3" ht="16.5" customHeight="1" x14ac:dyDescent="0.4"/>
    <row r="125" spans="1:3" ht="27" customHeight="1" x14ac:dyDescent="0.4">
      <c r="A125" s="137" t="s">
        <v>216</v>
      </c>
      <c r="B125" s="138">
        <f>B14+B26+B38+B50+B62+B74+B86+B98+B110+B122</f>
        <v>0</v>
      </c>
    </row>
    <row r="126" spans="1:3" ht="16.5" customHeight="1" x14ac:dyDescent="0.4"/>
  </sheetData>
  <sheetProtection sheet="1" objects="1" scenarios="1"/>
  <mergeCells count="3">
    <mergeCell ref="A1:C1"/>
    <mergeCell ref="A2:C2"/>
    <mergeCell ref="B3:C3"/>
  </mergeCells>
  <phoneticPr fontId="1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>
    <tabColor rgb="FFF2DEE3"/>
  </sheetPr>
  <dimension ref="A1:AD57"/>
  <sheetViews>
    <sheetView workbookViewId="0">
      <pane xSplit="1" ySplit="4" topLeftCell="B5" activePane="bottomRight" state="frozen"/>
      <selection activeCell="B55" sqref="B55"/>
      <selection pane="topRight" activeCell="B55" sqref="B55"/>
      <selection pane="bottomLeft" activeCell="B55" sqref="B55"/>
      <selection pane="bottomRight" sqref="A1:L1"/>
    </sheetView>
  </sheetViews>
  <sheetFormatPr defaultRowHeight="18.75" x14ac:dyDescent="0.4"/>
  <cols>
    <col min="1" max="1" width="15.625" style="11" customWidth="1"/>
    <col min="2" max="3" width="13.125" style="11" customWidth="1"/>
    <col min="4" max="4" width="35.625" style="11" customWidth="1"/>
    <col min="5" max="5" width="9.625" style="11" customWidth="1"/>
    <col min="6" max="6" width="13.125" style="11" customWidth="1"/>
    <col min="7" max="7" width="35.625" style="11" customWidth="1"/>
    <col min="8" max="8" width="9.625" style="10" customWidth="1"/>
    <col min="9" max="9" width="13.125" style="11" customWidth="1"/>
    <col min="10" max="10" width="35.625" style="11" customWidth="1"/>
    <col min="11" max="11" width="9.625" style="11" customWidth="1"/>
    <col min="12" max="12" width="16.625" style="122" bestFit="1" customWidth="1"/>
    <col min="13" max="13" width="13.75" style="14" customWidth="1"/>
    <col min="14" max="14" width="14.25" style="15" bestFit="1" customWidth="1"/>
    <col min="15" max="15" width="10.875" style="16" bestFit="1" customWidth="1"/>
    <col min="16" max="16" width="9" style="11"/>
    <col min="17" max="17" width="10.25" style="17" bestFit="1" customWidth="1"/>
    <col min="18" max="18" width="14.5" style="18" customWidth="1"/>
    <col min="19" max="19" width="10.625" style="19" bestFit="1" customWidth="1"/>
    <col min="20" max="20" width="9.125" style="20" bestFit="1" customWidth="1"/>
    <col min="21" max="21" width="9" style="21"/>
    <col min="22" max="22" width="16.5" style="18" customWidth="1"/>
    <col min="23" max="23" width="11.375" style="20" bestFit="1" customWidth="1"/>
    <col min="24" max="24" width="12.125" style="22" customWidth="1"/>
    <col min="25" max="25" width="12.625" style="23" customWidth="1"/>
    <col min="26" max="26" width="10.5" style="24" bestFit="1" customWidth="1"/>
    <col min="27" max="27" width="9.125" style="25" bestFit="1" customWidth="1"/>
    <col min="28" max="28" width="5.125" style="123" customWidth="1"/>
    <col min="29" max="29" width="10" style="17" customWidth="1"/>
    <col min="30" max="30" width="12.25" style="17" customWidth="1"/>
    <col min="31" max="31" width="12.25" style="11" customWidth="1"/>
    <col min="32" max="16384" width="9" style="11"/>
  </cols>
  <sheetData>
    <row r="1" spans="1:28" ht="63" customHeight="1" x14ac:dyDescent="0.4">
      <c r="A1" s="1230" t="s">
        <v>244</v>
      </c>
      <c r="B1" s="1230"/>
      <c r="C1" s="1230"/>
      <c r="D1" s="1230"/>
      <c r="E1" s="1230"/>
      <c r="F1" s="1230"/>
      <c r="G1" s="1230"/>
      <c r="H1" s="1230"/>
      <c r="I1" s="1230"/>
      <c r="J1" s="1230"/>
      <c r="K1" s="1230"/>
      <c r="L1" s="1230"/>
      <c r="AB1" s="31"/>
    </row>
    <row r="2" spans="1:28" ht="21" customHeight="1" x14ac:dyDescent="0.4">
      <c r="A2" s="1231" t="s">
        <v>10</v>
      </c>
      <c r="B2" s="1231"/>
      <c r="C2" s="1231"/>
      <c r="D2" s="1231"/>
      <c r="E2" s="1231"/>
      <c r="F2" s="1231"/>
      <c r="G2" s="1231"/>
      <c r="H2" s="1231"/>
      <c r="I2" s="1231"/>
      <c r="J2" s="1231"/>
      <c r="K2" s="1231"/>
      <c r="L2" s="1231"/>
      <c r="AB2" s="31"/>
    </row>
    <row r="3" spans="1:28" ht="21" customHeight="1" thickBot="1" x14ac:dyDescent="0.45">
      <c r="A3" s="9" t="s">
        <v>122</v>
      </c>
      <c r="C3" s="32" t="s">
        <v>11</v>
      </c>
      <c r="D3" s="33"/>
      <c r="E3" s="33"/>
      <c r="F3" s="34"/>
      <c r="G3" s="33"/>
      <c r="H3" s="33"/>
      <c r="I3" s="35"/>
      <c r="J3" s="12" t="s">
        <v>6</v>
      </c>
      <c r="K3" s="13" t="s">
        <v>7</v>
      </c>
      <c r="L3" s="36">
        <f ca="1">NOW()</f>
        <v>44276.014670717595</v>
      </c>
      <c r="AB3" s="17"/>
    </row>
    <row r="4" spans="1:28" ht="52.5" customHeight="1" thickTop="1" thickBot="1" x14ac:dyDescent="0.45">
      <c r="A4" s="37" t="s">
        <v>12</v>
      </c>
      <c r="B4" s="38" t="s">
        <v>13</v>
      </c>
      <c r="C4" s="39" t="s">
        <v>14</v>
      </c>
      <c r="D4" s="40" t="s">
        <v>15</v>
      </c>
      <c r="E4" s="41" t="s">
        <v>16</v>
      </c>
      <c r="F4" s="42" t="s">
        <v>17</v>
      </c>
      <c r="G4" s="43" t="s">
        <v>18</v>
      </c>
      <c r="H4" s="44" t="s">
        <v>19</v>
      </c>
      <c r="I4" s="45" t="s">
        <v>20</v>
      </c>
      <c r="J4" s="46" t="s">
        <v>21</v>
      </c>
      <c r="K4" s="47" t="s">
        <v>22</v>
      </c>
      <c r="L4" s="48" t="s">
        <v>23</v>
      </c>
      <c r="M4" s="49"/>
      <c r="N4" s="50"/>
      <c r="O4" s="51"/>
      <c r="Q4" s="52"/>
      <c r="R4" s="49"/>
      <c r="S4" s="53"/>
      <c r="T4" s="54"/>
      <c r="U4" s="55"/>
      <c r="AB4" s="17"/>
    </row>
    <row r="5" spans="1:28" ht="19.5" thickTop="1" x14ac:dyDescent="0.4">
      <c r="A5" s="56" t="str">
        <f>'08月統合家計簿'!A7</f>
        <v>○○銀行　１</v>
      </c>
      <c r="B5" s="182">
        <f>'07月銀行口座入出金表'!L5</f>
        <v>0</v>
      </c>
      <c r="C5" s="57">
        <f>'08月カード利用明細表'!B14</f>
        <v>0</v>
      </c>
      <c r="D5" s="805" t="s">
        <v>50</v>
      </c>
      <c r="E5" s="529"/>
      <c r="F5" s="545"/>
      <c r="G5" s="560"/>
      <c r="H5" s="551"/>
      <c r="I5" s="561"/>
      <c r="J5" s="560"/>
      <c r="K5" s="562"/>
      <c r="L5" s="58">
        <f>B5-SUM(C5:C7)+SUM(F5:F9)-SUM(I5:I9)</f>
        <v>0</v>
      </c>
      <c r="M5" s="49"/>
      <c r="N5" s="59"/>
      <c r="O5" s="51"/>
      <c r="Q5" s="52"/>
      <c r="R5" s="49"/>
      <c r="S5" s="53"/>
      <c r="T5" s="54"/>
      <c r="U5" s="55"/>
      <c r="AB5" s="17"/>
    </row>
    <row r="6" spans="1:28" x14ac:dyDescent="0.4">
      <c r="A6" s="60" t="s">
        <v>24</v>
      </c>
      <c r="B6" s="61"/>
      <c r="C6" s="554"/>
      <c r="D6" s="528"/>
      <c r="E6" s="555"/>
      <c r="F6" s="530"/>
      <c r="G6" s="556"/>
      <c r="H6" s="532"/>
      <c r="I6" s="533"/>
      <c r="J6" s="531"/>
      <c r="K6" s="534"/>
      <c r="L6" s="62"/>
      <c r="M6" s="49"/>
      <c r="N6" s="50"/>
      <c r="O6" s="51"/>
      <c r="Q6" s="52"/>
      <c r="R6" s="49"/>
      <c r="S6" s="53"/>
      <c r="T6" s="54"/>
      <c r="U6" s="55"/>
      <c r="AB6" s="17"/>
    </row>
    <row r="7" spans="1:28" x14ac:dyDescent="0.4">
      <c r="A7" s="63">
        <f>SUM(C5:C7)</f>
        <v>0</v>
      </c>
      <c r="B7" s="61"/>
      <c r="C7" s="527"/>
      <c r="D7" s="528"/>
      <c r="E7" s="529"/>
      <c r="F7" s="530"/>
      <c r="G7" s="531"/>
      <c r="H7" s="532"/>
      <c r="I7" s="533"/>
      <c r="J7" s="531"/>
      <c r="K7" s="534"/>
      <c r="L7" s="62"/>
      <c r="M7" s="49"/>
      <c r="N7" s="50"/>
      <c r="O7" s="51"/>
      <c r="Q7" s="52"/>
      <c r="R7" s="49"/>
      <c r="S7" s="53"/>
      <c r="T7" s="54"/>
      <c r="U7" s="55"/>
      <c r="AB7" s="17"/>
    </row>
    <row r="8" spans="1:28" x14ac:dyDescent="0.4">
      <c r="A8" s="64" t="s">
        <v>25</v>
      </c>
      <c r="B8" s="61"/>
      <c r="C8" s="527"/>
      <c r="D8" s="550"/>
      <c r="E8" s="529"/>
      <c r="F8" s="530"/>
      <c r="G8" s="531"/>
      <c r="H8" s="532"/>
      <c r="I8" s="533"/>
      <c r="J8" s="531"/>
      <c r="K8" s="534"/>
      <c r="L8" s="62"/>
      <c r="M8" s="49"/>
      <c r="N8" s="50"/>
      <c r="O8" s="51"/>
      <c r="Q8" s="52"/>
      <c r="R8" s="49"/>
      <c r="S8" s="53"/>
      <c r="T8" s="54"/>
      <c r="U8" s="55"/>
      <c r="AB8" s="17"/>
    </row>
    <row r="9" spans="1:28" ht="19.5" thickBot="1" x14ac:dyDescent="0.45">
      <c r="A9" s="65">
        <f>B5-SUM(C5:C9)</f>
        <v>0</v>
      </c>
      <c r="B9" s="66"/>
      <c r="C9" s="557"/>
      <c r="D9" s="558"/>
      <c r="E9" s="559"/>
      <c r="F9" s="538"/>
      <c r="G9" s="539"/>
      <c r="H9" s="540"/>
      <c r="I9" s="541"/>
      <c r="J9" s="539"/>
      <c r="K9" s="542"/>
      <c r="L9" s="67"/>
      <c r="M9" s="49"/>
      <c r="N9" s="50"/>
      <c r="O9" s="51"/>
      <c r="Q9" s="52"/>
      <c r="R9" s="49"/>
      <c r="S9" s="53"/>
      <c r="T9" s="54"/>
      <c r="U9" s="55"/>
      <c r="AB9" s="17"/>
    </row>
    <row r="10" spans="1:28" x14ac:dyDescent="0.4">
      <c r="A10" s="68" t="str">
        <f>'08月統合家計簿'!A8</f>
        <v>○○銀行　２</v>
      </c>
      <c r="B10" s="220">
        <f>'07月銀行口座入出金表'!L10</f>
        <v>0</v>
      </c>
      <c r="C10" s="69">
        <f>'08月カード利用明細表'!B26</f>
        <v>0</v>
      </c>
      <c r="D10" s="543" t="s">
        <v>51</v>
      </c>
      <c r="E10" s="544"/>
      <c r="F10" s="545"/>
      <c r="G10" s="546"/>
      <c r="H10" s="532"/>
      <c r="I10" s="547"/>
      <c r="J10" s="546"/>
      <c r="K10" s="548"/>
      <c r="L10" s="58">
        <f>B10-SUM(C10:C14)+SUM(F10:F14)-SUM(I10:I14)</f>
        <v>0</v>
      </c>
      <c r="M10" s="49"/>
      <c r="N10" s="50"/>
      <c r="O10" s="51"/>
      <c r="Q10" s="52"/>
      <c r="R10" s="49"/>
      <c r="S10" s="53"/>
      <c r="T10" s="54"/>
      <c r="U10" s="55"/>
      <c r="AB10" s="17"/>
    </row>
    <row r="11" spans="1:28" x14ac:dyDescent="0.4">
      <c r="A11" s="60" t="s">
        <v>24</v>
      </c>
      <c r="B11" s="61"/>
      <c r="C11" s="527"/>
      <c r="D11" s="528"/>
      <c r="E11" s="529"/>
      <c r="F11" s="530"/>
      <c r="G11" s="531"/>
      <c r="H11" s="532"/>
      <c r="I11" s="533"/>
      <c r="J11" s="531"/>
      <c r="K11" s="534"/>
      <c r="L11" s="62"/>
      <c r="M11" s="49"/>
      <c r="N11" s="50"/>
      <c r="O11" s="51"/>
      <c r="Q11" s="52"/>
      <c r="R11" s="49"/>
      <c r="S11" s="53"/>
      <c r="T11" s="54"/>
      <c r="U11" s="55"/>
      <c r="AB11" s="17"/>
    </row>
    <row r="12" spans="1:28" x14ac:dyDescent="0.4">
      <c r="A12" s="63">
        <f>SUM(C10:C14)</f>
        <v>0</v>
      </c>
      <c r="B12" s="61"/>
      <c r="C12" s="527"/>
      <c r="D12" s="528"/>
      <c r="E12" s="529"/>
      <c r="F12" s="530"/>
      <c r="G12" s="531"/>
      <c r="H12" s="532"/>
      <c r="I12" s="533"/>
      <c r="J12" s="531"/>
      <c r="K12" s="534"/>
      <c r="L12" s="62"/>
      <c r="M12" s="49"/>
      <c r="N12" s="50"/>
      <c r="O12" s="51"/>
      <c r="Q12" s="52"/>
      <c r="R12" s="49"/>
      <c r="S12" s="53"/>
      <c r="T12" s="54"/>
      <c r="U12" s="55"/>
      <c r="AB12" s="17"/>
    </row>
    <row r="13" spans="1:28" x14ac:dyDescent="0.4">
      <c r="A13" s="64" t="s">
        <v>25</v>
      </c>
      <c r="B13" s="61"/>
      <c r="C13" s="527"/>
      <c r="D13" s="550"/>
      <c r="E13" s="529"/>
      <c r="F13" s="530"/>
      <c r="G13" s="531"/>
      <c r="H13" s="532"/>
      <c r="I13" s="533"/>
      <c r="J13" s="531"/>
      <c r="K13" s="534"/>
      <c r="L13" s="62"/>
      <c r="M13" s="49"/>
      <c r="N13" s="50"/>
      <c r="O13" s="51"/>
      <c r="Q13" s="52"/>
      <c r="R13" s="49"/>
      <c r="S13" s="53"/>
      <c r="T13" s="54"/>
      <c r="U13" s="55"/>
      <c r="AB13" s="17"/>
    </row>
    <row r="14" spans="1:28" ht="19.5" thickBot="1" x14ac:dyDescent="0.45">
      <c r="A14" s="65">
        <f>B10-SUM(C10:C14)</f>
        <v>0</v>
      </c>
      <c r="B14" s="66"/>
      <c r="C14" s="535"/>
      <c r="D14" s="553"/>
      <c r="E14" s="537"/>
      <c r="F14" s="538"/>
      <c r="G14" s="539"/>
      <c r="H14" s="540"/>
      <c r="I14" s="541"/>
      <c r="J14" s="539"/>
      <c r="K14" s="542"/>
      <c r="L14" s="67"/>
      <c r="M14" s="49"/>
      <c r="N14" s="50"/>
      <c r="O14" s="51"/>
      <c r="Q14" s="52"/>
      <c r="R14" s="49"/>
      <c r="S14" s="53"/>
      <c r="T14" s="54"/>
      <c r="U14" s="55"/>
      <c r="AB14" s="17"/>
    </row>
    <row r="15" spans="1:28" x14ac:dyDescent="0.4">
      <c r="A15" s="68" t="str">
        <f>'08月統合家計簿'!A9</f>
        <v>○○銀行　３</v>
      </c>
      <c r="B15" s="220">
        <f>'07月銀行口座入出金表'!L15</f>
        <v>0</v>
      </c>
      <c r="C15" s="69">
        <f>'08月カード利用明細表'!B38</f>
        <v>0</v>
      </c>
      <c r="D15" s="543" t="s">
        <v>52</v>
      </c>
      <c r="E15" s="544"/>
      <c r="F15" s="545"/>
      <c r="G15" s="546"/>
      <c r="H15" s="532"/>
      <c r="I15" s="547"/>
      <c r="J15" s="546"/>
      <c r="K15" s="548"/>
      <c r="L15" s="58">
        <f>B15-SUM(C15:C19)+SUM(F15:F19)-SUM(I15:I19)</f>
        <v>0</v>
      </c>
      <c r="M15" s="49"/>
      <c r="N15" s="50"/>
      <c r="O15" s="51"/>
      <c r="Q15" s="52"/>
      <c r="R15" s="49"/>
      <c r="S15" s="53"/>
      <c r="T15" s="54"/>
      <c r="U15" s="55"/>
      <c r="AB15" s="17"/>
    </row>
    <row r="16" spans="1:28" x14ac:dyDescent="0.4">
      <c r="A16" s="60" t="s">
        <v>24</v>
      </c>
      <c r="B16" s="61"/>
      <c r="C16" s="527"/>
      <c r="D16" s="528"/>
      <c r="E16" s="529"/>
      <c r="F16" s="530"/>
      <c r="G16" s="531"/>
      <c r="H16" s="532"/>
      <c r="I16" s="533"/>
      <c r="J16" s="531"/>
      <c r="K16" s="534"/>
      <c r="L16" s="62"/>
      <c r="M16" s="49"/>
      <c r="N16" s="50"/>
      <c r="O16" s="51"/>
      <c r="Q16" s="52"/>
      <c r="R16" s="49"/>
      <c r="S16" s="53"/>
      <c r="T16" s="54"/>
      <c r="U16" s="55"/>
      <c r="AB16" s="17"/>
    </row>
    <row r="17" spans="1:27" s="17" customFormat="1" x14ac:dyDescent="0.4">
      <c r="A17" s="63">
        <f>SUM(C15:C19)</f>
        <v>0</v>
      </c>
      <c r="B17" s="61"/>
      <c r="C17" s="527"/>
      <c r="D17" s="550"/>
      <c r="E17" s="529"/>
      <c r="F17" s="530"/>
      <c r="G17" s="531"/>
      <c r="H17" s="532"/>
      <c r="I17" s="533"/>
      <c r="J17" s="531"/>
      <c r="K17" s="534"/>
      <c r="L17" s="62"/>
      <c r="M17" s="49"/>
      <c r="N17" s="50"/>
      <c r="O17" s="51"/>
      <c r="P17" s="11"/>
      <c r="Q17" s="52"/>
      <c r="R17" s="49"/>
      <c r="S17" s="53"/>
      <c r="T17" s="54"/>
      <c r="U17" s="55"/>
      <c r="V17" s="18"/>
      <c r="W17" s="20"/>
      <c r="X17" s="22"/>
      <c r="Y17" s="23"/>
      <c r="Z17" s="24"/>
      <c r="AA17" s="25"/>
    </row>
    <row r="18" spans="1:27" s="17" customFormat="1" x14ac:dyDescent="0.4">
      <c r="A18" s="64" t="s">
        <v>25</v>
      </c>
      <c r="B18" s="61"/>
      <c r="C18" s="527"/>
      <c r="D18" s="550"/>
      <c r="E18" s="529"/>
      <c r="F18" s="530"/>
      <c r="G18" s="531"/>
      <c r="H18" s="532"/>
      <c r="I18" s="533"/>
      <c r="J18" s="531"/>
      <c r="K18" s="534"/>
      <c r="L18" s="62"/>
      <c r="M18" s="49"/>
      <c r="N18" s="50"/>
      <c r="O18" s="51"/>
      <c r="P18" s="11"/>
      <c r="Q18" s="52"/>
      <c r="R18" s="49"/>
      <c r="S18" s="53"/>
      <c r="T18" s="54"/>
      <c r="U18" s="55"/>
      <c r="V18" s="18"/>
      <c r="W18" s="20"/>
      <c r="X18" s="22"/>
      <c r="Y18" s="23"/>
      <c r="Z18" s="24"/>
      <c r="AA18" s="25"/>
    </row>
    <row r="19" spans="1:27" s="17" customFormat="1" ht="19.5" thickBot="1" x14ac:dyDescent="0.45">
      <c r="A19" s="65">
        <f>B15-SUM(C15:C19)</f>
        <v>0</v>
      </c>
      <c r="B19" s="66"/>
      <c r="C19" s="535"/>
      <c r="D19" s="550"/>
      <c r="E19" s="537"/>
      <c r="F19" s="538"/>
      <c r="G19" s="539"/>
      <c r="H19" s="540"/>
      <c r="I19" s="541"/>
      <c r="J19" s="539"/>
      <c r="K19" s="542"/>
      <c r="L19" s="67"/>
      <c r="M19" s="49"/>
      <c r="N19" s="50"/>
      <c r="O19" s="51"/>
      <c r="P19" s="11"/>
      <c r="Q19" s="52"/>
      <c r="R19" s="49"/>
      <c r="S19" s="53"/>
      <c r="T19" s="54"/>
      <c r="U19" s="55"/>
      <c r="V19" s="18"/>
      <c r="W19" s="20"/>
      <c r="X19" s="22"/>
      <c r="Y19" s="23"/>
      <c r="Z19" s="24"/>
      <c r="AA19" s="25"/>
    </row>
    <row r="20" spans="1:27" s="17" customFormat="1" x14ac:dyDescent="0.4">
      <c r="A20" s="68" t="str">
        <f>'08月統合家計簿'!A10</f>
        <v>○○銀行　４</v>
      </c>
      <c r="B20" s="220">
        <f>'07月銀行口座入出金表'!L20</f>
        <v>0</v>
      </c>
      <c r="C20" s="69">
        <f>'08月カード利用明細表'!B50</f>
        <v>0</v>
      </c>
      <c r="D20" s="543" t="s">
        <v>53</v>
      </c>
      <c r="E20" s="544"/>
      <c r="F20" s="545"/>
      <c r="G20" s="546"/>
      <c r="H20" s="532"/>
      <c r="I20" s="547"/>
      <c r="J20" s="546"/>
      <c r="K20" s="548"/>
      <c r="L20" s="58">
        <f>B20-SUM(C20:C24)+SUM(F20:F24)-SUM(I20:I24)</f>
        <v>0</v>
      </c>
      <c r="M20" s="49"/>
      <c r="N20" s="50"/>
      <c r="O20" s="51"/>
      <c r="P20" s="11"/>
      <c r="Q20" s="52"/>
      <c r="R20" s="49"/>
      <c r="S20" s="53"/>
      <c r="T20" s="54"/>
      <c r="U20" s="55"/>
      <c r="V20" s="18"/>
      <c r="W20" s="20"/>
      <c r="X20" s="22"/>
      <c r="Y20" s="23"/>
      <c r="Z20" s="24"/>
      <c r="AA20" s="25"/>
    </row>
    <row r="21" spans="1:27" s="17" customFormat="1" x14ac:dyDescent="0.4">
      <c r="A21" s="60" t="s">
        <v>24</v>
      </c>
      <c r="B21" s="61"/>
      <c r="C21" s="527"/>
      <c r="D21" s="528"/>
      <c r="E21" s="529"/>
      <c r="F21" s="530"/>
      <c r="G21" s="531"/>
      <c r="H21" s="532"/>
      <c r="I21" s="533"/>
      <c r="J21" s="531"/>
      <c r="K21" s="534"/>
      <c r="L21" s="62"/>
      <c r="M21" s="49"/>
      <c r="N21" s="50"/>
      <c r="O21" s="51"/>
      <c r="P21" s="11"/>
      <c r="Q21" s="52"/>
      <c r="R21" s="49"/>
      <c r="S21" s="53"/>
      <c r="T21" s="54"/>
      <c r="U21" s="55"/>
      <c r="V21" s="18"/>
      <c r="W21" s="20"/>
      <c r="X21" s="22"/>
      <c r="Y21" s="23"/>
      <c r="Z21" s="24"/>
      <c r="AA21" s="25"/>
    </row>
    <row r="22" spans="1:27" s="17" customFormat="1" x14ac:dyDescent="0.4">
      <c r="A22" s="63">
        <f>SUM(C20:C24)</f>
        <v>0</v>
      </c>
      <c r="B22" s="61"/>
      <c r="C22" s="527"/>
      <c r="D22" s="528"/>
      <c r="E22" s="529"/>
      <c r="F22" s="530"/>
      <c r="G22" s="531"/>
      <c r="H22" s="532"/>
      <c r="I22" s="533"/>
      <c r="J22" s="531"/>
      <c r="K22" s="534"/>
      <c r="L22" s="62"/>
      <c r="M22" s="49"/>
      <c r="N22" s="50"/>
      <c r="O22" s="51"/>
      <c r="P22" s="11"/>
      <c r="Q22" s="52"/>
      <c r="R22" s="49"/>
      <c r="S22" s="53"/>
      <c r="T22" s="54"/>
      <c r="U22" s="55"/>
      <c r="V22" s="18"/>
      <c r="W22" s="20"/>
      <c r="X22" s="22"/>
      <c r="Y22" s="23"/>
      <c r="Z22" s="24"/>
      <c r="AA22" s="25"/>
    </row>
    <row r="23" spans="1:27" s="17" customFormat="1" x14ac:dyDescent="0.4">
      <c r="A23" s="64" t="s">
        <v>25</v>
      </c>
      <c r="B23" s="61"/>
      <c r="C23" s="527"/>
      <c r="D23" s="528"/>
      <c r="E23" s="529"/>
      <c r="F23" s="530"/>
      <c r="G23" s="531"/>
      <c r="H23" s="532"/>
      <c r="I23" s="533"/>
      <c r="J23" s="531"/>
      <c r="K23" s="534"/>
      <c r="L23" s="62"/>
      <c r="M23" s="49"/>
      <c r="N23" s="50"/>
      <c r="O23" s="51"/>
      <c r="P23" s="11"/>
      <c r="Q23" s="52"/>
      <c r="R23" s="49"/>
      <c r="S23" s="53"/>
      <c r="T23" s="54"/>
      <c r="U23" s="55"/>
      <c r="V23" s="18"/>
      <c r="W23" s="20"/>
      <c r="X23" s="22"/>
      <c r="Y23" s="23"/>
      <c r="Z23" s="24"/>
      <c r="AA23" s="25"/>
    </row>
    <row r="24" spans="1:27" s="17" customFormat="1" ht="19.5" thickBot="1" x14ac:dyDescent="0.45">
      <c r="A24" s="65">
        <f>B20-SUM(C20:C24)</f>
        <v>0</v>
      </c>
      <c r="B24" s="66"/>
      <c r="C24" s="535"/>
      <c r="D24" s="536"/>
      <c r="E24" s="537"/>
      <c r="F24" s="538"/>
      <c r="G24" s="539"/>
      <c r="H24" s="540"/>
      <c r="I24" s="541"/>
      <c r="J24" s="539"/>
      <c r="K24" s="542"/>
      <c r="L24" s="67"/>
      <c r="M24" s="49"/>
      <c r="N24" s="50"/>
      <c r="O24" s="51"/>
      <c r="P24" s="11"/>
      <c r="Q24" s="52"/>
      <c r="R24" s="49"/>
      <c r="S24" s="53"/>
      <c r="T24" s="54"/>
      <c r="U24" s="55"/>
      <c r="V24" s="18"/>
      <c r="W24" s="20"/>
      <c r="X24" s="22"/>
      <c r="Y24" s="23"/>
      <c r="Z24" s="24"/>
      <c r="AA24" s="25"/>
    </row>
    <row r="25" spans="1:27" s="17" customFormat="1" x14ac:dyDescent="0.4">
      <c r="A25" s="68" t="str">
        <f>'08月統合家計簿'!A11</f>
        <v>○○銀行　５</v>
      </c>
      <c r="B25" s="220">
        <f>'07月銀行口座入出金表'!L25</f>
        <v>0</v>
      </c>
      <c r="C25" s="69">
        <f>'08月カード利用明細表'!B62</f>
        <v>0</v>
      </c>
      <c r="D25" s="543" t="s">
        <v>54</v>
      </c>
      <c r="E25" s="544"/>
      <c r="F25" s="545"/>
      <c r="G25" s="546"/>
      <c r="H25" s="532"/>
      <c r="I25" s="547"/>
      <c r="J25" s="546"/>
      <c r="K25" s="548"/>
      <c r="L25" s="58">
        <f>B25-SUM(C25:C29)+SUM(F25:F29)-SUM(I25:I29)</f>
        <v>0</v>
      </c>
      <c r="M25" s="49"/>
      <c r="N25" s="50"/>
      <c r="O25" s="51"/>
      <c r="P25" s="11"/>
      <c r="Q25" s="52"/>
      <c r="R25" s="49"/>
      <c r="S25" s="53"/>
      <c r="T25" s="54"/>
      <c r="U25" s="55"/>
      <c r="V25" s="18"/>
      <c r="W25" s="20"/>
      <c r="X25" s="22"/>
      <c r="Y25" s="23"/>
      <c r="Z25" s="24"/>
      <c r="AA25" s="25"/>
    </row>
    <row r="26" spans="1:27" s="17" customFormat="1" x14ac:dyDescent="0.4">
      <c r="A26" s="60" t="s">
        <v>24</v>
      </c>
      <c r="B26" s="61"/>
      <c r="C26" s="527"/>
      <c r="D26" s="528"/>
      <c r="E26" s="529"/>
      <c r="F26" s="530"/>
      <c r="G26" s="531"/>
      <c r="H26" s="532"/>
      <c r="I26" s="533"/>
      <c r="J26" s="531"/>
      <c r="K26" s="534"/>
      <c r="L26" s="62"/>
      <c r="M26" s="49"/>
      <c r="N26" s="50"/>
      <c r="O26" s="51"/>
      <c r="P26" s="11"/>
      <c r="Q26" s="52"/>
      <c r="R26" s="49"/>
      <c r="S26" s="53"/>
      <c r="T26" s="54"/>
      <c r="U26" s="55"/>
      <c r="V26" s="18"/>
      <c r="W26" s="20"/>
      <c r="X26" s="22"/>
      <c r="Y26" s="23"/>
      <c r="Z26" s="24"/>
      <c r="AA26" s="25"/>
    </row>
    <row r="27" spans="1:27" s="17" customFormat="1" x14ac:dyDescent="0.4">
      <c r="A27" s="63">
        <f>SUM(C25:C29)</f>
        <v>0</v>
      </c>
      <c r="B27" s="61"/>
      <c r="C27" s="527"/>
      <c r="D27" s="528"/>
      <c r="E27" s="529"/>
      <c r="F27" s="530"/>
      <c r="G27" s="531"/>
      <c r="H27" s="532"/>
      <c r="I27" s="533"/>
      <c r="J27" s="531"/>
      <c r="K27" s="534"/>
      <c r="L27" s="62"/>
      <c r="M27" s="49"/>
      <c r="N27" s="50"/>
      <c r="O27" s="51"/>
      <c r="P27" s="11"/>
      <c r="Q27" s="52"/>
      <c r="R27" s="49"/>
      <c r="S27" s="53"/>
      <c r="T27" s="54"/>
      <c r="U27" s="55"/>
      <c r="V27" s="18"/>
      <c r="W27" s="20"/>
      <c r="X27" s="22"/>
      <c r="Y27" s="23"/>
      <c r="Z27" s="24"/>
      <c r="AA27" s="25"/>
    </row>
    <row r="28" spans="1:27" s="17" customFormat="1" x14ac:dyDescent="0.4">
      <c r="A28" s="64" t="s">
        <v>25</v>
      </c>
      <c r="B28" s="61"/>
      <c r="C28" s="527"/>
      <c r="D28" s="528"/>
      <c r="E28" s="529"/>
      <c r="F28" s="530"/>
      <c r="G28" s="531"/>
      <c r="H28" s="532"/>
      <c r="I28" s="533"/>
      <c r="J28" s="531"/>
      <c r="K28" s="534"/>
      <c r="L28" s="62"/>
      <c r="M28" s="49"/>
      <c r="N28" s="50"/>
      <c r="O28" s="51"/>
      <c r="P28" s="11"/>
      <c r="Q28" s="52"/>
      <c r="R28" s="49"/>
      <c r="S28" s="53"/>
      <c r="T28" s="54"/>
      <c r="U28" s="55"/>
      <c r="V28" s="18"/>
      <c r="W28" s="20"/>
      <c r="X28" s="22"/>
      <c r="Y28" s="23"/>
      <c r="Z28" s="24"/>
      <c r="AA28" s="25"/>
    </row>
    <row r="29" spans="1:27" s="17" customFormat="1" ht="19.5" thickBot="1" x14ac:dyDescent="0.45">
      <c r="A29" s="65">
        <f>B25-SUM(C25:C29)</f>
        <v>0</v>
      </c>
      <c r="B29" s="66"/>
      <c r="C29" s="535"/>
      <c r="D29" s="536"/>
      <c r="E29" s="537"/>
      <c r="F29" s="538"/>
      <c r="G29" s="539"/>
      <c r="H29" s="540"/>
      <c r="I29" s="541"/>
      <c r="J29" s="539"/>
      <c r="K29" s="542"/>
      <c r="L29" s="67"/>
      <c r="M29" s="49"/>
      <c r="N29" s="50"/>
      <c r="O29" s="51"/>
      <c r="P29" s="11"/>
      <c r="Q29" s="52"/>
      <c r="R29" s="49"/>
      <c r="S29" s="53"/>
      <c r="T29" s="54"/>
      <c r="U29" s="55"/>
      <c r="V29" s="18"/>
      <c r="W29" s="20"/>
      <c r="X29" s="22"/>
      <c r="Y29" s="23"/>
      <c r="Z29" s="24"/>
      <c r="AA29" s="25"/>
    </row>
    <row r="30" spans="1:27" s="17" customFormat="1" x14ac:dyDescent="0.4">
      <c r="A30" s="68" t="str">
        <f>'08月統合家計簿'!A12</f>
        <v>○○銀行　６</v>
      </c>
      <c r="B30" s="220">
        <f>'07月銀行口座入出金表'!L30</f>
        <v>0</v>
      </c>
      <c r="C30" s="69">
        <f>'08月カード利用明細表'!B74</f>
        <v>0</v>
      </c>
      <c r="D30" s="543" t="s">
        <v>55</v>
      </c>
      <c r="E30" s="544"/>
      <c r="F30" s="545"/>
      <c r="G30" s="546"/>
      <c r="H30" s="551"/>
      <c r="I30" s="547"/>
      <c r="J30" s="546"/>
      <c r="K30" s="548"/>
      <c r="L30" s="58">
        <f>B30-SUM(C30:C34)+SUM(F30:F34)-SUM(I30:I34)</f>
        <v>0</v>
      </c>
      <c r="M30" s="49"/>
      <c r="N30" s="50"/>
      <c r="O30" s="51"/>
      <c r="P30" s="11"/>
      <c r="Q30" s="52"/>
      <c r="R30" s="49"/>
      <c r="S30" s="53"/>
      <c r="T30" s="54"/>
      <c r="U30" s="55"/>
      <c r="V30" s="18"/>
      <c r="W30" s="20"/>
      <c r="X30" s="22"/>
      <c r="Y30" s="23"/>
      <c r="Z30" s="24"/>
      <c r="AA30" s="25"/>
    </row>
    <row r="31" spans="1:27" s="17" customFormat="1" x14ac:dyDescent="0.4">
      <c r="A31" s="60" t="s">
        <v>24</v>
      </c>
      <c r="B31" s="61"/>
      <c r="C31" s="527"/>
      <c r="D31" s="552"/>
      <c r="E31" s="529"/>
      <c r="F31" s="530"/>
      <c r="G31" s="531"/>
      <c r="H31" s="532"/>
      <c r="I31" s="533"/>
      <c r="J31" s="531"/>
      <c r="K31" s="534"/>
      <c r="L31" s="62"/>
      <c r="M31" s="49"/>
      <c r="N31" s="50"/>
      <c r="O31" s="51"/>
      <c r="P31" s="11"/>
      <c r="Q31" s="52"/>
      <c r="R31" s="49"/>
      <c r="S31" s="53"/>
      <c r="T31" s="54"/>
      <c r="U31" s="55"/>
      <c r="V31" s="18"/>
      <c r="W31" s="20"/>
      <c r="X31" s="22"/>
      <c r="Y31" s="23"/>
      <c r="Z31" s="24"/>
      <c r="AA31" s="25"/>
    </row>
    <row r="32" spans="1:27" s="17" customFormat="1" x14ac:dyDescent="0.4">
      <c r="A32" s="63">
        <f>SUM(C30:C34)</f>
        <v>0</v>
      </c>
      <c r="B32" s="61"/>
      <c r="C32" s="527"/>
      <c r="D32" s="528"/>
      <c r="E32" s="529"/>
      <c r="F32" s="530"/>
      <c r="G32" s="531"/>
      <c r="H32" s="532"/>
      <c r="I32" s="533"/>
      <c r="J32" s="531"/>
      <c r="K32" s="534"/>
      <c r="L32" s="62"/>
      <c r="M32" s="49"/>
      <c r="N32" s="50"/>
      <c r="O32" s="51"/>
      <c r="P32" s="11"/>
      <c r="Q32" s="52"/>
      <c r="R32" s="49"/>
      <c r="S32" s="53"/>
      <c r="T32" s="54"/>
      <c r="U32" s="55"/>
      <c r="V32" s="18"/>
      <c r="W32" s="20"/>
      <c r="X32" s="22"/>
      <c r="Y32" s="23"/>
      <c r="Z32" s="24"/>
      <c r="AA32" s="25"/>
    </row>
    <row r="33" spans="1:27" s="17" customFormat="1" x14ac:dyDescent="0.4">
      <c r="A33" s="64" t="s">
        <v>25</v>
      </c>
      <c r="B33" s="61"/>
      <c r="C33" s="527"/>
      <c r="D33" s="550"/>
      <c r="E33" s="529"/>
      <c r="F33" s="530"/>
      <c r="G33" s="531"/>
      <c r="H33" s="532"/>
      <c r="I33" s="533"/>
      <c r="J33" s="531"/>
      <c r="K33" s="534"/>
      <c r="L33" s="62"/>
      <c r="M33" s="49"/>
      <c r="N33" s="50"/>
      <c r="O33" s="51"/>
      <c r="P33" s="11"/>
      <c r="Q33" s="52"/>
      <c r="R33" s="49"/>
      <c r="S33" s="53"/>
      <c r="T33" s="54"/>
      <c r="U33" s="55"/>
      <c r="V33" s="18"/>
      <c r="W33" s="20"/>
      <c r="X33" s="22"/>
      <c r="Y33" s="23"/>
      <c r="Z33" s="24"/>
      <c r="AA33" s="25"/>
    </row>
    <row r="34" spans="1:27" s="17" customFormat="1" ht="19.5" thickBot="1" x14ac:dyDescent="0.45">
      <c r="A34" s="65">
        <f>B30-SUM(C30:C34)</f>
        <v>0</v>
      </c>
      <c r="B34" s="66"/>
      <c r="C34" s="535"/>
      <c r="D34" s="550"/>
      <c r="E34" s="537"/>
      <c r="F34" s="538"/>
      <c r="G34" s="539"/>
      <c r="H34" s="540"/>
      <c r="I34" s="541"/>
      <c r="J34" s="539"/>
      <c r="K34" s="542"/>
      <c r="L34" s="67"/>
      <c r="M34" s="49"/>
      <c r="N34" s="50"/>
      <c r="O34" s="51"/>
      <c r="P34" s="11"/>
      <c r="Q34" s="52"/>
      <c r="R34" s="49"/>
      <c r="S34" s="53"/>
      <c r="T34" s="54"/>
      <c r="U34" s="55"/>
      <c r="V34" s="18"/>
      <c r="W34" s="20"/>
      <c r="X34" s="22"/>
      <c r="Y34" s="23"/>
      <c r="Z34" s="24"/>
      <c r="AA34" s="25"/>
    </row>
    <row r="35" spans="1:27" s="17" customFormat="1" x14ac:dyDescent="0.4">
      <c r="A35" s="68" t="str">
        <f>'08月統合家計簿'!A13</f>
        <v>○○銀行　７</v>
      </c>
      <c r="B35" s="220">
        <f>'07月銀行口座入出金表'!L35</f>
        <v>0</v>
      </c>
      <c r="C35" s="69">
        <f>'08月カード利用明細表'!B86</f>
        <v>0</v>
      </c>
      <c r="D35" s="543" t="s">
        <v>56</v>
      </c>
      <c r="E35" s="544"/>
      <c r="F35" s="545"/>
      <c r="G35" s="546"/>
      <c r="H35" s="551"/>
      <c r="I35" s="547"/>
      <c r="J35" s="546"/>
      <c r="K35" s="548"/>
      <c r="L35" s="58">
        <f>B35-SUM(C35:C39)+SUM(F35:F39)-SUM(I35:I39)</f>
        <v>0</v>
      </c>
      <c r="M35" s="49"/>
      <c r="N35" s="50"/>
      <c r="O35" s="51"/>
      <c r="P35" s="11"/>
      <c r="Q35" s="52"/>
      <c r="R35" s="49"/>
      <c r="S35" s="53"/>
      <c r="T35" s="54"/>
      <c r="U35" s="55"/>
      <c r="V35" s="18"/>
      <c r="W35" s="20"/>
      <c r="X35" s="22"/>
      <c r="Y35" s="23"/>
      <c r="Z35" s="24"/>
      <c r="AA35" s="25"/>
    </row>
    <row r="36" spans="1:27" s="17" customFormat="1" x14ac:dyDescent="0.4">
      <c r="A36" s="60" t="s">
        <v>24</v>
      </c>
      <c r="B36" s="61"/>
      <c r="C36" s="527"/>
      <c r="D36" s="549"/>
      <c r="E36" s="529"/>
      <c r="F36" s="530"/>
      <c r="G36" s="531"/>
      <c r="H36" s="532"/>
      <c r="I36" s="533"/>
      <c r="J36" s="531"/>
      <c r="K36" s="534"/>
      <c r="L36" s="62"/>
      <c r="M36" s="49"/>
      <c r="N36" s="50"/>
      <c r="O36" s="51"/>
      <c r="P36" s="11"/>
      <c r="Q36" s="52"/>
      <c r="R36" s="49"/>
      <c r="S36" s="53"/>
      <c r="T36" s="54"/>
      <c r="U36" s="55"/>
      <c r="V36" s="18"/>
      <c r="W36" s="20"/>
      <c r="X36" s="22"/>
      <c r="Y36" s="23"/>
      <c r="Z36" s="24"/>
      <c r="AA36" s="25"/>
    </row>
    <row r="37" spans="1:27" s="17" customFormat="1" x14ac:dyDescent="0.4">
      <c r="A37" s="63">
        <f>SUM(C35:C39)</f>
        <v>0</v>
      </c>
      <c r="B37" s="61"/>
      <c r="C37" s="527"/>
      <c r="D37" s="528"/>
      <c r="E37" s="529"/>
      <c r="F37" s="530"/>
      <c r="G37" s="531"/>
      <c r="H37" s="532"/>
      <c r="I37" s="533"/>
      <c r="J37" s="531"/>
      <c r="K37" s="534"/>
      <c r="L37" s="62"/>
      <c r="M37" s="49"/>
      <c r="N37" s="50"/>
      <c r="O37" s="51"/>
      <c r="P37" s="11"/>
      <c r="Q37" s="52"/>
      <c r="R37" s="49"/>
      <c r="S37" s="53"/>
      <c r="T37" s="54"/>
      <c r="U37" s="55"/>
      <c r="V37" s="18"/>
      <c r="W37" s="20"/>
      <c r="X37" s="22"/>
      <c r="Y37" s="23"/>
      <c r="Z37" s="24"/>
      <c r="AA37" s="25"/>
    </row>
    <row r="38" spans="1:27" s="17" customFormat="1" x14ac:dyDescent="0.4">
      <c r="A38" s="64" t="s">
        <v>25</v>
      </c>
      <c r="B38" s="61"/>
      <c r="C38" s="527"/>
      <c r="D38" s="550"/>
      <c r="E38" s="529"/>
      <c r="F38" s="530"/>
      <c r="G38" s="531"/>
      <c r="H38" s="532"/>
      <c r="I38" s="533"/>
      <c r="J38" s="531"/>
      <c r="K38" s="534"/>
      <c r="L38" s="62"/>
      <c r="M38" s="49"/>
      <c r="N38" s="50"/>
      <c r="O38" s="51"/>
      <c r="P38" s="11"/>
      <c r="Q38" s="52"/>
      <c r="R38" s="49"/>
      <c r="S38" s="53"/>
      <c r="T38" s="54"/>
      <c r="U38" s="55"/>
      <c r="V38" s="18"/>
      <c r="W38" s="20"/>
      <c r="X38" s="22"/>
      <c r="Y38" s="23"/>
      <c r="Z38" s="24"/>
      <c r="AA38" s="25"/>
    </row>
    <row r="39" spans="1:27" s="17" customFormat="1" ht="19.5" thickBot="1" x14ac:dyDescent="0.45">
      <c r="A39" s="65">
        <f>B35-SUM(C35:C39)</f>
        <v>0</v>
      </c>
      <c r="B39" s="66"/>
      <c r="C39" s="535"/>
      <c r="D39" s="550"/>
      <c r="E39" s="537"/>
      <c r="F39" s="538"/>
      <c r="G39" s="539"/>
      <c r="H39" s="540"/>
      <c r="I39" s="541"/>
      <c r="J39" s="539"/>
      <c r="K39" s="542"/>
      <c r="L39" s="67"/>
      <c r="M39" s="49"/>
      <c r="N39" s="50"/>
      <c r="O39" s="51"/>
      <c r="P39" s="11"/>
      <c r="Q39" s="52"/>
      <c r="R39" s="49"/>
      <c r="S39" s="53"/>
      <c r="T39" s="54"/>
      <c r="U39" s="55"/>
      <c r="V39" s="18"/>
      <c r="W39" s="20"/>
      <c r="X39" s="22"/>
      <c r="Y39" s="23"/>
      <c r="Z39" s="24"/>
      <c r="AA39" s="25"/>
    </row>
    <row r="40" spans="1:27" s="17" customFormat="1" x14ac:dyDescent="0.4">
      <c r="A40" s="68" t="str">
        <f>'08月統合家計簿'!A14</f>
        <v>○○銀行　８</v>
      </c>
      <c r="B40" s="220">
        <f>'07月銀行口座入出金表'!L40</f>
        <v>0</v>
      </c>
      <c r="C40" s="69">
        <f>'08月カード利用明細表'!B98</f>
        <v>0</v>
      </c>
      <c r="D40" s="543" t="s">
        <v>223</v>
      </c>
      <c r="E40" s="544"/>
      <c r="F40" s="545"/>
      <c r="G40" s="546"/>
      <c r="H40" s="532"/>
      <c r="I40" s="547"/>
      <c r="J40" s="546"/>
      <c r="K40" s="548"/>
      <c r="L40" s="58">
        <f>B40-SUM(C40:C44)+SUM(F40:F44)-SUM(I40:I44)</f>
        <v>0</v>
      </c>
      <c r="M40" s="49"/>
      <c r="N40" s="50"/>
      <c r="O40" s="51"/>
      <c r="P40" s="11"/>
      <c r="Q40" s="52"/>
      <c r="R40" s="49"/>
      <c r="S40" s="53"/>
      <c r="T40" s="54"/>
      <c r="U40" s="55"/>
      <c r="V40" s="18"/>
      <c r="W40" s="20"/>
      <c r="X40" s="22"/>
      <c r="Y40" s="23"/>
      <c r="Z40" s="24"/>
      <c r="AA40" s="25"/>
    </row>
    <row r="41" spans="1:27" s="17" customFormat="1" x14ac:dyDescent="0.4">
      <c r="A41" s="60" t="s">
        <v>24</v>
      </c>
      <c r="B41" s="61"/>
      <c r="C41" s="527"/>
      <c r="D41" s="549"/>
      <c r="E41" s="529"/>
      <c r="F41" s="530"/>
      <c r="G41" s="531"/>
      <c r="H41" s="532"/>
      <c r="I41" s="533"/>
      <c r="J41" s="531"/>
      <c r="K41" s="534"/>
      <c r="L41" s="62"/>
      <c r="M41" s="49"/>
      <c r="N41" s="50"/>
      <c r="O41" s="51"/>
      <c r="P41" s="11"/>
      <c r="Q41" s="52"/>
      <c r="R41" s="49"/>
      <c r="S41" s="53"/>
      <c r="T41" s="54"/>
      <c r="U41" s="55"/>
      <c r="V41" s="18"/>
      <c r="W41" s="20"/>
      <c r="X41" s="22"/>
      <c r="Y41" s="23"/>
      <c r="Z41" s="24"/>
      <c r="AA41" s="25"/>
    </row>
    <row r="42" spans="1:27" s="17" customFormat="1" x14ac:dyDescent="0.4">
      <c r="A42" s="63">
        <f>SUM(C40:C44)</f>
        <v>0</v>
      </c>
      <c r="B42" s="61"/>
      <c r="C42" s="527"/>
      <c r="D42" s="528"/>
      <c r="E42" s="529"/>
      <c r="F42" s="530"/>
      <c r="G42" s="531"/>
      <c r="H42" s="532"/>
      <c r="I42" s="533"/>
      <c r="J42" s="531"/>
      <c r="K42" s="534"/>
      <c r="L42" s="62"/>
      <c r="M42" s="49"/>
      <c r="N42" s="50"/>
      <c r="O42" s="51"/>
      <c r="P42" s="11"/>
      <c r="Q42" s="52"/>
      <c r="R42" s="49"/>
      <c r="S42" s="53"/>
      <c r="T42" s="54"/>
      <c r="U42" s="55"/>
      <c r="V42" s="18"/>
      <c r="W42" s="20"/>
      <c r="X42" s="22"/>
      <c r="Y42" s="23"/>
      <c r="Z42" s="24"/>
      <c r="AA42" s="25"/>
    </row>
    <row r="43" spans="1:27" s="17" customFormat="1" x14ac:dyDescent="0.4">
      <c r="A43" s="64" t="s">
        <v>25</v>
      </c>
      <c r="B43" s="61"/>
      <c r="C43" s="527"/>
      <c r="D43" s="550"/>
      <c r="E43" s="529"/>
      <c r="F43" s="530"/>
      <c r="G43" s="531"/>
      <c r="H43" s="532"/>
      <c r="I43" s="533"/>
      <c r="J43" s="531"/>
      <c r="K43" s="534"/>
      <c r="L43" s="62"/>
      <c r="M43" s="49"/>
      <c r="N43" s="50"/>
      <c r="O43" s="51"/>
      <c r="P43" s="11"/>
      <c r="Q43" s="52"/>
      <c r="R43" s="49"/>
      <c r="S43" s="53"/>
      <c r="T43" s="54"/>
      <c r="U43" s="55"/>
      <c r="V43" s="18"/>
      <c r="W43" s="20"/>
      <c r="X43" s="22"/>
      <c r="Y43" s="23"/>
      <c r="Z43" s="24"/>
      <c r="AA43" s="25"/>
    </row>
    <row r="44" spans="1:27" s="17" customFormat="1" ht="19.5" thickBot="1" x14ac:dyDescent="0.45">
      <c r="A44" s="65">
        <f>B40-SUM(C40:C44)</f>
        <v>0</v>
      </c>
      <c r="B44" s="66"/>
      <c r="C44" s="535"/>
      <c r="D44" s="550"/>
      <c r="E44" s="537"/>
      <c r="F44" s="538"/>
      <c r="G44" s="539"/>
      <c r="H44" s="540"/>
      <c r="I44" s="541"/>
      <c r="J44" s="539"/>
      <c r="K44" s="542"/>
      <c r="L44" s="67"/>
      <c r="M44" s="49"/>
      <c r="N44" s="50"/>
      <c r="O44" s="51"/>
      <c r="P44" s="11"/>
      <c r="Q44" s="52"/>
      <c r="R44" s="49"/>
      <c r="S44" s="53"/>
      <c r="T44" s="54"/>
      <c r="U44" s="55"/>
      <c r="V44" s="18"/>
      <c r="W44" s="20"/>
      <c r="X44" s="22"/>
      <c r="Y44" s="23"/>
      <c r="Z44" s="24"/>
      <c r="AA44" s="25"/>
    </row>
    <row r="45" spans="1:27" s="17" customFormat="1" x14ac:dyDescent="0.4">
      <c r="A45" s="68" t="str">
        <f>'08月統合家計簿'!A15</f>
        <v>○○銀行　９</v>
      </c>
      <c r="B45" s="220">
        <f>'07月銀行口座入出金表'!L45</f>
        <v>0</v>
      </c>
      <c r="C45" s="69">
        <f>'08月カード利用明細表'!B110</f>
        <v>0</v>
      </c>
      <c r="D45" s="543" t="s">
        <v>224</v>
      </c>
      <c r="E45" s="544"/>
      <c r="F45" s="545"/>
      <c r="G45" s="546"/>
      <c r="H45" s="532"/>
      <c r="I45" s="547"/>
      <c r="J45" s="546"/>
      <c r="K45" s="548"/>
      <c r="L45" s="58">
        <f>B45-SUM(C45:C49)+SUM(F45:F49)-SUM(I45:I49)</f>
        <v>0</v>
      </c>
      <c r="M45" s="49"/>
      <c r="N45" s="50"/>
      <c r="O45" s="51"/>
      <c r="P45" s="11"/>
      <c r="Q45" s="52"/>
      <c r="R45" s="49"/>
      <c r="S45" s="53"/>
      <c r="T45" s="54"/>
      <c r="U45" s="55"/>
      <c r="V45" s="18"/>
      <c r="W45" s="20"/>
      <c r="X45" s="22"/>
      <c r="Y45" s="23"/>
      <c r="Z45" s="24"/>
      <c r="AA45" s="25"/>
    </row>
    <row r="46" spans="1:27" s="17" customFormat="1" x14ac:dyDescent="0.4">
      <c r="A46" s="60" t="s">
        <v>24</v>
      </c>
      <c r="B46" s="61"/>
      <c r="C46" s="527"/>
      <c r="D46" s="528"/>
      <c r="E46" s="529"/>
      <c r="F46" s="530"/>
      <c r="G46" s="531"/>
      <c r="H46" s="532"/>
      <c r="I46" s="533"/>
      <c r="J46" s="531"/>
      <c r="K46" s="534"/>
      <c r="L46" s="62"/>
      <c r="M46" s="49"/>
      <c r="N46" s="50"/>
      <c r="O46" s="51"/>
      <c r="P46" s="11"/>
      <c r="Q46" s="52"/>
      <c r="R46" s="49"/>
      <c r="S46" s="53"/>
      <c r="T46" s="54"/>
      <c r="U46" s="55"/>
      <c r="V46" s="18"/>
      <c r="W46" s="20"/>
      <c r="X46" s="22"/>
      <c r="Y46" s="23"/>
      <c r="Z46" s="24"/>
      <c r="AA46" s="25"/>
    </row>
    <row r="47" spans="1:27" s="17" customFormat="1" x14ac:dyDescent="0.4">
      <c r="A47" s="63">
        <f>SUM(C45:C49)</f>
        <v>0</v>
      </c>
      <c r="B47" s="61"/>
      <c r="C47" s="527"/>
      <c r="D47" s="528"/>
      <c r="E47" s="529"/>
      <c r="F47" s="530"/>
      <c r="G47" s="531"/>
      <c r="H47" s="532"/>
      <c r="I47" s="533"/>
      <c r="J47" s="531"/>
      <c r="K47" s="534"/>
      <c r="L47" s="62"/>
      <c r="M47" s="49"/>
      <c r="N47" s="50"/>
      <c r="O47" s="51"/>
      <c r="P47" s="11"/>
      <c r="Q47" s="52"/>
      <c r="R47" s="49"/>
      <c r="S47" s="53"/>
      <c r="T47" s="54"/>
      <c r="U47" s="55"/>
      <c r="V47" s="18"/>
      <c r="W47" s="20"/>
      <c r="X47" s="22"/>
      <c r="Y47" s="23"/>
      <c r="Z47" s="24"/>
      <c r="AA47" s="25"/>
    </row>
    <row r="48" spans="1:27" s="17" customFormat="1" x14ac:dyDescent="0.4">
      <c r="A48" s="64" t="s">
        <v>25</v>
      </c>
      <c r="B48" s="61"/>
      <c r="C48" s="527"/>
      <c r="D48" s="528"/>
      <c r="E48" s="529"/>
      <c r="F48" s="530"/>
      <c r="G48" s="531"/>
      <c r="H48" s="532"/>
      <c r="I48" s="533"/>
      <c r="J48" s="531"/>
      <c r="K48" s="534"/>
      <c r="L48" s="62"/>
      <c r="M48" s="49"/>
      <c r="N48" s="50"/>
      <c r="O48" s="51"/>
      <c r="P48" s="11"/>
      <c r="Q48" s="52"/>
      <c r="R48" s="49"/>
      <c r="S48" s="53"/>
      <c r="T48" s="54"/>
      <c r="U48" s="55"/>
      <c r="V48" s="18"/>
      <c r="W48" s="20"/>
      <c r="X48" s="22"/>
      <c r="Y48" s="23"/>
      <c r="Z48" s="24"/>
      <c r="AA48" s="25"/>
    </row>
    <row r="49" spans="1:30" ht="19.5" thickBot="1" x14ac:dyDescent="0.45">
      <c r="A49" s="65">
        <f>B45-SUM(C45:C49)</f>
        <v>0</v>
      </c>
      <c r="B49" s="66"/>
      <c r="C49" s="535"/>
      <c r="D49" s="536"/>
      <c r="E49" s="537"/>
      <c r="F49" s="538"/>
      <c r="G49" s="539"/>
      <c r="H49" s="540"/>
      <c r="I49" s="541"/>
      <c r="J49" s="539"/>
      <c r="K49" s="542"/>
      <c r="L49" s="67"/>
      <c r="M49" s="49"/>
      <c r="N49" s="50"/>
      <c r="O49" s="51"/>
      <c r="Q49" s="52"/>
      <c r="R49" s="49"/>
      <c r="S49" s="53"/>
      <c r="T49" s="54"/>
      <c r="U49" s="55"/>
      <c r="AB49" s="17"/>
    </row>
    <row r="50" spans="1:30" x14ac:dyDescent="0.4">
      <c r="A50" s="68" t="str">
        <f>'08月統合家計簿'!A16</f>
        <v>○○銀行　１０</v>
      </c>
      <c r="B50" s="220">
        <f>'07月銀行口座入出金表'!L50</f>
        <v>0</v>
      </c>
      <c r="C50" s="69">
        <f>'08月カード利用明細表'!B122</f>
        <v>0</v>
      </c>
      <c r="D50" s="543" t="s">
        <v>225</v>
      </c>
      <c r="E50" s="544"/>
      <c r="F50" s="545"/>
      <c r="G50" s="546"/>
      <c r="H50" s="532"/>
      <c r="I50" s="547"/>
      <c r="J50" s="546"/>
      <c r="K50" s="548"/>
      <c r="L50" s="58">
        <f>B50-SUM(C50:C54)+SUM(F50:F54)-SUM(I50:I54)</f>
        <v>0</v>
      </c>
      <c r="M50" s="49"/>
      <c r="N50" s="50"/>
      <c r="O50" s="51"/>
      <c r="Q50" s="52"/>
      <c r="R50" s="49"/>
      <c r="S50" s="53"/>
      <c r="T50" s="54"/>
      <c r="U50" s="55"/>
      <c r="AB50" s="17"/>
    </row>
    <row r="51" spans="1:30" x14ac:dyDescent="0.4">
      <c r="A51" s="60" t="s">
        <v>24</v>
      </c>
      <c r="B51" s="61"/>
      <c r="C51" s="527"/>
      <c r="D51" s="528"/>
      <c r="E51" s="529"/>
      <c r="F51" s="530"/>
      <c r="G51" s="531"/>
      <c r="H51" s="532"/>
      <c r="I51" s="533"/>
      <c r="J51" s="531"/>
      <c r="K51" s="534"/>
      <c r="L51" s="62"/>
      <c r="M51" s="49"/>
      <c r="N51" s="50"/>
      <c r="O51" s="51"/>
      <c r="Q51" s="52"/>
      <c r="R51" s="49"/>
      <c r="S51" s="53"/>
      <c r="T51" s="54"/>
      <c r="U51" s="55"/>
      <c r="AB51" s="17"/>
    </row>
    <row r="52" spans="1:30" x14ac:dyDescent="0.4">
      <c r="A52" s="63">
        <f>SUM(C50:C54)</f>
        <v>0</v>
      </c>
      <c r="B52" s="61"/>
      <c r="C52" s="527"/>
      <c r="D52" s="528"/>
      <c r="E52" s="529"/>
      <c r="F52" s="530"/>
      <c r="G52" s="531"/>
      <c r="H52" s="532"/>
      <c r="I52" s="533"/>
      <c r="J52" s="531"/>
      <c r="K52" s="534"/>
      <c r="L52" s="62"/>
      <c r="M52" s="49"/>
      <c r="N52" s="50"/>
      <c r="O52" s="51"/>
      <c r="Q52" s="52"/>
      <c r="R52" s="49"/>
      <c r="S52" s="53"/>
      <c r="T52" s="54"/>
      <c r="U52" s="55"/>
      <c r="AB52" s="17"/>
    </row>
    <row r="53" spans="1:30" x14ac:dyDescent="0.4">
      <c r="A53" s="64" t="s">
        <v>25</v>
      </c>
      <c r="B53" s="61"/>
      <c r="C53" s="527"/>
      <c r="D53" s="528"/>
      <c r="E53" s="529"/>
      <c r="F53" s="530"/>
      <c r="G53" s="531"/>
      <c r="H53" s="532"/>
      <c r="I53" s="533"/>
      <c r="J53" s="531"/>
      <c r="K53" s="534"/>
      <c r="L53" s="62"/>
      <c r="M53" s="49"/>
      <c r="N53" s="50"/>
      <c r="O53" s="51"/>
      <c r="Q53" s="52"/>
      <c r="R53" s="49"/>
      <c r="S53" s="53"/>
      <c r="T53" s="54"/>
      <c r="U53" s="55"/>
      <c r="AB53" s="17"/>
    </row>
    <row r="54" spans="1:30" ht="19.5" thickBot="1" x14ac:dyDescent="0.45">
      <c r="A54" s="65">
        <f>B50-SUM(C50:C54)</f>
        <v>0</v>
      </c>
      <c r="B54" s="66"/>
      <c r="C54" s="535"/>
      <c r="D54" s="536"/>
      <c r="E54" s="537"/>
      <c r="F54" s="538"/>
      <c r="G54" s="539"/>
      <c r="H54" s="540"/>
      <c r="I54" s="541"/>
      <c r="J54" s="539"/>
      <c r="K54" s="542"/>
      <c r="L54" s="67"/>
      <c r="M54" s="49"/>
      <c r="N54" s="50"/>
      <c r="O54" s="51"/>
      <c r="Q54" s="52"/>
      <c r="R54" s="49"/>
      <c r="S54" s="53"/>
      <c r="T54" s="54"/>
      <c r="U54" s="55"/>
      <c r="AB54" s="17"/>
    </row>
    <row r="55" spans="1:30" s="79" customFormat="1" ht="24" customHeight="1" thickBot="1" x14ac:dyDescent="0.45">
      <c r="A55" s="70" t="s">
        <v>26</v>
      </c>
      <c r="B55" s="183">
        <f>'07月現金入出金表'!G37</f>
        <v>0</v>
      </c>
      <c r="C55" s="71"/>
      <c r="D55" s="72"/>
      <c r="E55" s="73"/>
      <c r="F55" s="74"/>
      <c r="G55" s="75"/>
      <c r="H55" s="76"/>
      <c r="I55" s="74"/>
      <c r="J55" s="75" t="s">
        <v>27</v>
      </c>
      <c r="K55" s="76"/>
      <c r="L55" s="77">
        <f>'08月現金入出金表'!G37</f>
        <v>0</v>
      </c>
      <c r="M55" s="49"/>
      <c r="N55" s="50"/>
      <c r="O55" s="78"/>
      <c r="Q55" s="80"/>
      <c r="R55" s="49"/>
      <c r="S55" s="53"/>
      <c r="T55" s="81"/>
      <c r="U55" s="82"/>
      <c r="V55" s="83"/>
      <c r="W55" s="84"/>
      <c r="X55" s="85"/>
      <c r="Y55" s="86"/>
      <c r="Z55" s="87"/>
      <c r="AA55" s="88"/>
      <c r="AB55" s="89"/>
      <c r="AC55" s="89"/>
      <c r="AD55" s="89"/>
    </row>
    <row r="56" spans="1:30" s="105" customFormat="1" ht="39" customHeight="1" thickBot="1" x14ac:dyDescent="0.45">
      <c r="A56" s="90" t="s">
        <v>28</v>
      </c>
      <c r="B56" s="91">
        <f>SUM(B5:B55)</f>
        <v>0</v>
      </c>
      <c r="C56" s="92">
        <f>SUM(C5:C55)</f>
        <v>0</v>
      </c>
      <c r="D56" s="93"/>
      <c r="E56" s="94"/>
      <c r="F56" s="95"/>
      <c r="G56" s="96"/>
      <c r="H56" s="97"/>
      <c r="I56" s="98"/>
      <c r="J56" s="99"/>
      <c r="K56" s="100"/>
      <c r="L56" s="101">
        <f>SUM(L5:L55)</f>
        <v>0</v>
      </c>
      <c r="M56" s="102"/>
      <c r="N56" s="103"/>
      <c r="O56" s="104"/>
      <c r="Q56" s="106"/>
      <c r="R56" s="102"/>
      <c r="S56" s="107"/>
      <c r="T56" s="108"/>
      <c r="U56" s="109"/>
      <c r="V56" s="110"/>
      <c r="W56" s="111"/>
      <c r="X56" s="112"/>
      <c r="Y56" s="113"/>
      <c r="Z56" s="114"/>
      <c r="AA56" s="115"/>
      <c r="AB56" s="116"/>
      <c r="AC56" s="116"/>
      <c r="AD56" s="116"/>
    </row>
    <row r="57" spans="1:30" ht="22.5" customHeight="1" thickTop="1" x14ac:dyDescent="0.4">
      <c r="B57" s="117"/>
      <c r="F57" s="118"/>
      <c r="G57" s="119"/>
      <c r="H57" s="120"/>
      <c r="J57" s="32"/>
      <c r="L57" s="121"/>
      <c r="M57" s="49"/>
      <c r="N57" s="50"/>
      <c r="O57" s="51"/>
      <c r="Q57" s="52"/>
      <c r="R57" s="49"/>
      <c r="S57" s="53"/>
      <c r="T57" s="54"/>
      <c r="U57" s="55"/>
      <c r="AB57" s="17"/>
    </row>
  </sheetData>
  <sheetProtection sheet="1" objects="1" scenarios="1"/>
  <mergeCells count="2">
    <mergeCell ref="A1:L1"/>
    <mergeCell ref="A2:L2"/>
  </mergeCells>
  <phoneticPr fontId="1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>
    <tabColor rgb="FFF2DEE3"/>
  </sheetPr>
  <dimension ref="A1:C125"/>
  <sheetViews>
    <sheetView workbookViewId="0">
      <selection sqref="A1:C1"/>
    </sheetView>
  </sheetViews>
  <sheetFormatPr defaultRowHeight="14.25" x14ac:dyDescent="0.4"/>
  <cols>
    <col min="1" max="1" width="88.5" style="124" customWidth="1"/>
    <col min="2" max="2" width="13.875" style="135" customWidth="1"/>
    <col min="3" max="3" width="10.875" style="136" customWidth="1"/>
    <col min="4" max="16384" width="9" style="124"/>
  </cols>
  <sheetData>
    <row r="1" spans="1:3" ht="63" customHeight="1" x14ac:dyDescent="0.4">
      <c r="A1" s="1232" t="s">
        <v>124</v>
      </c>
      <c r="B1" s="1232"/>
      <c r="C1" s="1232"/>
    </row>
    <row r="2" spans="1:3" s="125" customFormat="1" ht="18" customHeight="1" x14ac:dyDescent="0.4">
      <c r="A2" s="1233" t="s">
        <v>10</v>
      </c>
      <c r="B2" s="1233"/>
      <c r="C2" s="1233"/>
    </row>
    <row r="3" spans="1:3" s="125" customFormat="1" ht="18" customHeight="1" x14ac:dyDescent="0.4">
      <c r="A3" s="517"/>
      <c r="B3" s="1234">
        <f ca="1">NOW()</f>
        <v>44276.014670717595</v>
      </c>
      <c r="C3" s="1234"/>
    </row>
    <row r="4" spans="1:3" s="127" customFormat="1" ht="33" customHeight="1" x14ac:dyDescent="0.15">
      <c r="A4" s="870" t="str">
        <f>'03月カード利用明細表'!A4</f>
        <v>〇〇カード１</v>
      </c>
      <c r="B4" s="869" t="str">
        <f>'03月カード利用明細表'!B4</f>
        <v>引落口座：〇〇銀行</v>
      </c>
      <c r="C4" s="867"/>
    </row>
    <row r="5" spans="1:3" s="127" customFormat="1" ht="18" customHeight="1" x14ac:dyDescent="0.15">
      <c r="A5" s="849" t="str">
        <f>'03月カード利用明細表'!A5</f>
        <v>前々月１６日～前月１５日までの使用分 　　今月10日支払</v>
      </c>
      <c r="B5" s="868"/>
      <c r="C5" s="868"/>
    </row>
    <row r="6" spans="1:3" s="131" customFormat="1" ht="21" customHeight="1" x14ac:dyDescent="0.4">
      <c r="A6" s="128" t="s">
        <v>30</v>
      </c>
      <c r="B6" s="129" t="s">
        <v>31</v>
      </c>
      <c r="C6" s="130" t="s">
        <v>32</v>
      </c>
    </row>
    <row r="7" spans="1:3" ht="21" customHeight="1" x14ac:dyDescent="0.4">
      <c r="A7" s="912"/>
      <c r="B7" s="913"/>
      <c r="C7" s="914"/>
    </row>
    <row r="8" spans="1:3" ht="21" customHeight="1" x14ac:dyDescent="0.4">
      <c r="A8" s="915"/>
      <c r="B8" s="916"/>
      <c r="C8" s="917"/>
    </row>
    <row r="9" spans="1:3" ht="21" customHeight="1" x14ac:dyDescent="0.4">
      <c r="A9" s="915"/>
      <c r="B9" s="916"/>
      <c r="C9" s="917"/>
    </row>
    <row r="10" spans="1:3" ht="21" customHeight="1" x14ac:dyDescent="0.4">
      <c r="A10" s="915"/>
      <c r="B10" s="916"/>
      <c r="C10" s="918"/>
    </row>
    <row r="11" spans="1:3" ht="21" customHeight="1" x14ac:dyDescent="0.4">
      <c r="A11" s="915"/>
      <c r="B11" s="916"/>
      <c r="C11" s="918"/>
    </row>
    <row r="12" spans="1:3" ht="21" customHeight="1" x14ac:dyDescent="0.4">
      <c r="A12" s="915"/>
      <c r="B12" s="916"/>
      <c r="C12" s="918"/>
    </row>
    <row r="13" spans="1:3" ht="21" customHeight="1" x14ac:dyDescent="0.4">
      <c r="A13" s="919"/>
      <c r="B13" s="920"/>
      <c r="C13" s="921"/>
    </row>
    <row r="14" spans="1:3" ht="21" customHeight="1" x14ac:dyDescent="0.4">
      <c r="A14" s="132" t="s">
        <v>125</v>
      </c>
      <c r="B14" s="133">
        <f>SUM(B7:B13)</f>
        <v>0</v>
      </c>
      <c r="C14" s="134"/>
    </row>
    <row r="15" spans="1:3" ht="16.5" customHeight="1" x14ac:dyDescent="0.4"/>
    <row r="16" spans="1:3" s="127" customFormat="1" ht="33" customHeight="1" x14ac:dyDescent="0.15">
      <c r="A16" s="870" t="str">
        <f>'03月カード利用明細表'!A16</f>
        <v>〇〇カード２</v>
      </c>
      <c r="B16" s="869" t="str">
        <f>'03月カード利用明細表'!B16</f>
        <v>引落口座：〇〇銀行</v>
      </c>
      <c r="C16" s="867"/>
    </row>
    <row r="17" spans="1:3" s="127" customFormat="1" ht="18" customHeight="1" x14ac:dyDescent="0.15">
      <c r="A17" s="849" t="str">
        <f>'03月カード利用明細表'!A17</f>
        <v>前々月１６日～前月１５日までの使用分 　　今月10日支払</v>
      </c>
      <c r="B17" s="868"/>
      <c r="C17" s="868"/>
    </row>
    <row r="18" spans="1:3" s="131" customFormat="1" ht="21" customHeight="1" x14ac:dyDescent="0.4">
      <c r="A18" s="128" t="s">
        <v>30</v>
      </c>
      <c r="B18" s="129" t="s">
        <v>31</v>
      </c>
      <c r="C18" s="130" t="s">
        <v>32</v>
      </c>
    </row>
    <row r="19" spans="1:3" ht="21" customHeight="1" x14ac:dyDescent="0.4">
      <c r="A19" s="912"/>
      <c r="B19" s="913"/>
      <c r="C19" s="914"/>
    </row>
    <row r="20" spans="1:3" ht="21" customHeight="1" x14ac:dyDescent="0.4">
      <c r="A20" s="915"/>
      <c r="B20" s="916"/>
      <c r="C20" s="917"/>
    </row>
    <row r="21" spans="1:3" ht="21" customHeight="1" x14ac:dyDescent="0.4">
      <c r="A21" s="915"/>
      <c r="B21" s="916"/>
      <c r="C21" s="917"/>
    </row>
    <row r="22" spans="1:3" ht="21" customHeight="1" x14ac:dyDescent="0.4">
      <c r="A22" s="915"/>
      <c r="B22" s="916"/>
      <c r="C22" s="918"/>
    </row>
    <row r="23" spans="1:3" ht="21" customHeight="1" x14ac:dyDescent="0.4">
      <c r="A23" s="915"/>
      <c r="B23" s="916"/>
      <c r="C23" s="918"/>
    </row>
    <row r="24" spans="1:3" ht="21" customHeight="1" x14ac:dyDescent="0.4">
      <c r="A24" s="915"/>
      <c r="B24" s="916"/>
      <c r="C24" s="918"/>
    </row>
    <row r="25" spans="1:3" ht="21" customHeight="1" x14ac:dyDescent="0.4">
      <c r="A25" s="919"/>
      <c r="B25" s="920"/>
      <c r="C25" s="921"/>
    </row>
    <row r="26" spans="1:3" ht="21" customHeight="1" x14ac:dyDescent="0.4">
      <c r="A26" s="132" t="s">
        <v>125</v>
      </c>
      <c r="B26" s="133">
        <f>SUM(B19:B25)</f>
        <v>0</v>
      </c>
      <c r="C26" s="134"/>
    </row>
    <row r="27" spans="1:3" ht="16.5" customHeight="1" x14ac:dyDescent="0.4"/>
    <row r="28" spans="1:3" s="127" customFormat="1" ht="33" customHeight="1" x14ac:dyDescent="0.15">
      <c r="A28" s="870" t="str">
        <f>'03月カード利用明細表'!A28</f>
        <v>〇〇カード３</v>
      </c>
      <c r="B28" s="869" t="str">
        <f>'03月カード利用明細表'!B28</f>
        <v>引落口座：〇〇銀行</v>
      </c>
      <c r="C28" s="867"/>
    </row>
    <row r="29" spans="1:3" s="127" customFormat="1" ht="18" customHeight="1" x14ac:dyDescent="0.15">
      <c r="A29" s="849" t="str">
        <f>'03月カード利用明細表'!A29</f>
        <v>前々月１６日～前月１５日までの使用分 　　今月10日支払</v>
      </c>
      <c r="B29" s="868"/>
      <c r="C29" s="868"/>
    </row>
    <row r="30" spans="1:3" s="131" customFormat="1" ht="21" customHeight="1" x14ac:dyDescent="0.4">
      <c r="A30" s="128" t="s">
        <v>30</v>
      </c>
      <c r="B30" s="129" t="s">
        <v>31</v>
      </c>
      <c r="C30" s="130" t="s">
        <v>32</v>
      </c>
    </row>
    <row r="31" spans="1:3" ht="21" customHeight="1" x14ac:dyDescent="0.4">
      <c r="A31" s="912"/>
      <c r="B31" s="913"/>
      <c r="C31" s="914"/>
    </row>
    <row r="32" spans="1:3" ht="21" customHeight="1" x14ac:dyDescent="0.4">
      <c r="A32" s="915"/>
      <c r="B32" s="916"/>
      <c r="C32" s="917"/>
    </row>
    <row r="33" spans="1:3" ht="21" customHeight="1" x14ac:dyDescent="0.4">
      <c r="A33" s="915"/>
      <c r="B33" s="916"/>
      <c r="C33" s="917"/>
    </row>
    <row r="34" spans="1:3" ht="21" customHeight="1" x14ac:dyDescent="0.4">
      <c r="A34" s="915"/>
      <c r="B34" s="916"/>
      <c r="C34" s="918"/>
    </row>
    <row r="35" spans="1:3" ht="21" customHeight="1" x14ac:dyDescent="0.4">
      <c r="A35" s="915"/>
      <c r="B35" s="916"/>
      <c r="C35" s="918"/>
    </row>
    <row r="36" spans="1:3" ht="21" customHeight="1" x14ac:dyDescent="0.4">
      <c r="A36" s="915"/>
      <c r="B36" s="916"/>
      <c r="C36" s="918"/>
    </row>
    <row r="37" spans="1:3" ht="21" customHeight="1" x14ac:dyDescent="0.4">
      <c r="A37" s="919"/>
      <c r="B37" s="920"/>
      <c r="C37" s="921"/>
    </row>
    <row r="38" spans="1:3" ht="21" customHeight="1" x14ac:dyDescent="0.4">
      <c r="A38" s="132" t="s">
        <v>125</v>
      </c>
      <c r="B38" s="133">
        <f>SUM(B31:B37)</f>
        <v>0</v>
      </c>
      <c r="C38" s="134"/>
    </row>
    <row r="39" spans="1:3" ht="16.5" customHeight="1" x14ac:dyDescent="0.4"/>
    <row r="40" spans="1:3" s="127" customFormat="1" ht="33" customHeight="1" x14ac:dyDescent="0.15">
      <c r="A40" s="870" t="str">
        <f>'03月カード利用明細表'!A40</f>
        <v>〇〇カード４</v>
      </c>
      <c r="B40" s="869" t="str">
        <f>'03月カード利用明細表'!B40</f>
        <v>引落口座：〇〇銀行</v>
      </c>
      <c r="C40" s="867"/>
    </row>
    <row r="41" spans="1:3" s="127" customFormat="1" ht="18" customHeight="1" x14ac:dyDescent="0.15">
      <c r="A41" s="849" t="str">
        <f>'03月カード利用明細表'!A41</f>
        <v>前々月１６日～前月１５日までの使用分 　　今月10日支払</v>
      </c>
      <c r="B41" s="868"/>
      <c r="C41" s="868"/>
    </row>
    <row r="42" spans="1:3" s="131" customFormat="1" ht="21" customHeight="1" x14ac:dyDescent="0.4">
      <c r="A42" s="128" t="s">
        <v>30</v>
      </c>
      <c r="B42" s="129" t="s">
        <v>31</v>
      </c>
      <c r="C42" s="130" t="s">
        <v>32</v>
      </c>
    </row>
    <row r="43" spans="1:3" ht="21" customHeight="1" x14ac:dyDescent="0.4">
      <c r="A43" s="912"/>
      <c r="B43" s="913"/>
      <c r="C43" s="914"/>
    </row>
    <row r="44" spans="1:3" ht="21" customHeight="1" x14ac:dyDescent="0.4">
      <c r="A44" s="915"/>
      <c r="B44" s="916"/>
      <c r="C44" s="917"/>
    </row>
    <row r="45" spans="1:3" ht="21" customHeight="1" x14ac:dyDescent="0.4">
      <c r="A45" s="915"/>
      <c r="B45" s="916"/>
      <c r="C45" s="917"/>
    </row>
    <row r="46" spans="1:3" ht="21" customHeight="1" x14ac:dyDescent="0.4">
      <c r="A46" s="915"/>
      <c r="B46" s="916"/>
      <c r="C46" s="918"/>
    </row>
    <row r="47" spans="1:3" ht="21" customHeight="1" x14ac:dyDescent="0.4">
      <c r="A47" s="915"/>
      <c r="B47" s="916"/>
      <c r="C47" s="918"/>
    </row>
    <row r="48" spans="1:3" ht="21" customHeight="1" x14ac:dyDescent="0.4">
      <c r="A48" s="915"/>
      <c r="B48" s="916"/>
      <c r="C48" s="918"/>
    </row>
    <row r="49" spans="1:3" ht="21" customHeight="1" x14ac:dyDescent="0.4">
      <c r="A49" s="919"/>
      <c r="B49" s="920"/>
      <c r="C49" s="921"/>
    </row>
    <row r="50" spans="1:3" ht="21" customHeight="1" x14ac:dyDescent="0.4">
      <c r="A50" s="132" t="s">
        <v>125</v>
      </c>
      <c r="B50" s="133">
        <f>SUM(B43:B49)</f>
        <v>0</v>
      </c>
      <c r="C50" s="134"/>
    </row>
    <row r="51" spans="1:3" ht="16.5" customHeight="1" x14ac:dyDescent="0.4"/>
    <row r="52" spans="1:3" s="127" customFormat="1" ht="33" customHeight="1" x14ac:dyDescent="0.15">
      <c r="A52" s="870" t="str">
        <f>'03月カード利用明細表'!A52</f>
        <v>〇〇カード５</v>
      </c>
      <c r="B52" s="869" t="str">
        <f>'03月カード利用明細表'!B52</f>
        <v>引落口座：〇〇銀行</v>
      </c>
      <c r="C52" s="867"/>
    </row>
    <row r="53" spans="1:3" s="127" customFormat="1" ht="18" customHeight="1" x14ac:dyDescent="0.15">
      <c r="A53" s="849" t="str">
        <f>'03月カード利用明細表'!A53</f>
        <v>前々月１６日～前月１５日までの使用分 　　今月10日支払</v>
      </c>
      <c r="B53" s="868"/>
      <c r="C53" s="868"/>
    </row>
    <row r="54" spans="1:3" s="131" customFormat="1" ht="21" customHeight="1" x14ac:dyDescent="0.4">
      <c r="A54" s="128" t="s">
        <v>30</v>
      </c>
      <c r="B54" s="129" t="s">
        <v>31</v>
      </c>
      <c r="C54" s="130" t="s">
        <v>32</v>
      </c>
    </row>
    <row r="55" spans="1:3" ht="21" customHeight="1" x14ac:dyDescent="0.4">
      <c r="A55" s="912"/>
      <c r="B55" s="913"/>
      <c r="C55" s="914"/>
    </row>
    <row r="56" spans="1:3" ht="21" customHeight="1" x14ac:dyDescent="0.4">
      <c r="A56" s="915"/>
      <c r="B56" s="916"/>
      <c r="C56" s="917"/>
    </row>
    <row r="57" spans="1:3" ht="21" customHeight="1" x14ac:dyDescent="0.4">
      <c r="A57" s="915"/>
      <c r="B57" s="916"/>
      <c r="C57" s="917"/>
    </row>
    <row r="58" spans="1:3" ht="21" customHeight="1" x14ac:dyDescent="0.4">
      <c r="A58" s="915"/>
      <c r="B58" s="916"/>
      <c r="C58" s="918"/>
    </row>
    <row r="59" spans="1:3" ht="21" customHeight="1" x14ac:dyDescent="0.4">
      <c r="A59" s="915"/>
      <c r="B59" s="916"/>
      <c r="C59" s="918"/>
    </row>
    <row r="60" spans="1:3" ht="21" customHeight="1" x14ac:dyDescent="0.4">
      <c r="A60" s="915"/>
      <c r="B60" s="916"/>
      <c r="C60" s="918"/>
    </row>
    <row r="61" spans="1:3" ht="21" customHeight="1" x14ac:dyDescent="0.4">
      <c r="A61" s="919"/>
      <c r="B61" s="920"/>
      <c r="C61" s="921"/>
    </row>
    <row r="62" spans="1:3" ht="21" customHeight="1" x14ac:dyDescent="0.4">
      <c r="A62" s="132" t="s">
        <v>125</v>
      </c>
      <c r="B62" s="133">
        <f>SUM(B55:B61)</f>
        <v>0</v>
      </c>
      <c r="C62" s="134"/>
    </row>
    <row r="63" spans="1:3" ht="16.5" customHeight="1" x14ac:dyDescent="0.4"/>
    <row r="64" spans="1:3" s="127" customFormat="1" ht="33" customHeight="1" x14ac:dyDescent="0.15">
      <c r="A64" s="870" t="str">
        <f>'03月カード利用明細表'!A64</f>
        <v>〇〇カード６</v>
      </c>
      <c r="B64" s="869" t="str">
        <f>'03月カード利用明細表'!B64</f>
        <v>引落口座：〇〇銀行</v>
      </c>
      <c r="C64" s="867"/>
    </row>
    <row r="65" spans="1:3" s="127" customFormat="1" ht="18" customHeight="1" x14ac:dyDescent="0.15">
      <c r="A65" s="849" t="str">
        <f>'03月カード利用明細表'!A65</f>
        <v>前々月１６日～前月１５日までの使用分 　　今月10日支払</v>
      </c>
      <c r="B65" s="868"/>
      <c r="C65" s="868"/>
    </row>
    <row r="66" spans="1:3" s="131" customFormat="1" ht="21" customHeight="1" x14ac:dyDescent="0.4">
      <c r="A66" s="128" t="s">
        <v>30</v>
      </c>
      <c r="B66" s="129" t="s">
        <v>31</v>
      </c>
      <c r="C66" s="130" t="s">
        <v>32</v>
      </c>
    </row>
    <row r="67" spans="1:3" ht="21" customHeight="1" x14ac:dyDescent="0.4">
      <c r="A67" s="912"/>
      <c r="B67" s="913"/>
      <c r="C67" s="914"/>
    </row>
    <row r="68" spans="1:3" ht="21" customHeight="1" x14ac:dyDescent="0.4">
      <c r="A68" s="915"/>
      <c r="B68" s="916"/>
      <c r="C68" s="917"/>
    </row>
    <row r="69" spans="1:3" ht="21" customHeight="1" x14ac:dyDescent="0.4">
      <c r="A69" s="915"/>
      <c r="B69" s="916"/>
      <c r="C69" s="917"/>
    </row>
    <row r="70" spans="1:3" ht="21" customHeight="1" x14ac:dyDescent="0.4">
      <c r="A70" s="915"/>
      <c r="B70" s="916"/>
      <c r="C70" s="918"/>
    </row>
    <row r="71" spans="1:3" ht="21" customHeight="1" x14ac:dyDescent="0.4">
      <c r="A71" s="915"/>
      <c r="B71" s="916"/>
      <c r="C71" s="918"/>
    </row>
    <row r="72" spans="1:3" ht="21" customHeight="1" x14ac:dyDescent="0.4">
      <c r="A72" s="915"/>
      <c r="B72" s="916"/>
      <c r="C72" s="918"/>
    </row>
    <row r="73" spans="1:3" ht="21" customHeight="1" x14ac:dyDescent="0.4">
      <c r="A73" s="919"/>
      <c r="B73" s="920"/>
      <c r="C73" s="921"/>
    </row>
    <row r="74" spans="1:3" ht="21" customHeight="1" x14ac:dyDescent="0.4">
      <c r="A74" s="132" t="s">
        <v>125</v>
      </c>
      <c r="B74" s="133">
        <f>SUM(B67:B73)</f>
        <v>0</v>
      </c>
      <c r="C74" s="134"/>
    </row>
    <row r="75" spans="1:3" ht="16.5" customHeight="1" x14ac:dyDescent="0.4"/>
    <row r="76" spans="1:3" s="127" customFormat="1" ht="33" customHeight="1" x14ac:dyDescent="0.15">
      <c r="A76" s="870" t="str">
        <f>'03月カード利用明細表'!A76</f>
        <v>〇〇カード７</v>
      </c>
      <c r="B76" s="869" t="str">
        <f>'03月カード利用明細表'!B76</f>
        <v>引落口座：〇〇銀行</v>
      </c>
      <c r="C76" s="867"/>
    </row>
    <row r="77" spans="1:3" s="127" customFormat="1" ht="18" customHeight="1" x14ac:dyDescent="0.15">
      <c r="A77" s="849" t="str">
        <f>'03月カード利用明細表'!A77</f>
        <v>前々月１６日～前月１５日までの使用分 　　今月10日支払</v>
      </c>
      <c r="B77" s="868"/>
      <c r="C77" s="868"/>
    </row>
    <row r="78" spans="1:3" s="131" customFormat="1" ht="21" customHeight="1" x14ac:dyDescent="0.4">
      <c r="A78" s="128" t="s">
        <v>30</v>
      </c>
      <c r="B78" s="129" t="s">
        <v>31</v>
      </c>
      <c r="C78" s="130" t="s">
        <v>32</v>
      </c>
    </row>
    <row r="79" spans="1:3" ht="21" customHeight="1" x14ac:dyDescent="0.4">
      <c r="A79" s="912"/>
      <c r="B79" s="913"/>
      <c r="C79" s="914"/>
    </row>
    <row r="80" spans="1:3" ht="21" customHeight="1" x14ac:dyDescent="0.4">
      <c r="A80" s="915"/>
      <c r="B80" s="916"/>
      <c r="C80" s="917"/>
    </row>
    <row r="81" spans="1:3" ht="21" customHeight="1" x14ac:dyDescent="0.4">
      <c r="A81" s="915"/>
      <c r="B81" s="916"/>
      <c r="C81" s="917"/>
    </row>
    <row r="82" spans="1:3" ht="21" customHeight="1" x14ac:dyDescent="0.4">
      <c r="A82" s="915"/>
      <c r="B82" s="916"/>
      <c r="C82" s="918"/>
    </row>
    <row r="83" spans="1:3" ht="21" customHeight="1" x14ac:dyDescent="0.4">
      <c r="A83" s="915"/>
      <c r="B83" s="916"/>
      <c r="C83" s="918"/>
    </row>
    <row r="84" spans="1:3" ht="21" customHeight="1" x14ac:dyDescent="0.4">
      <c r="A84" s="915"/>
      <c r="B84" s="916"/>
      <c r="C84" s="918"/>
    </row>
    <row r="85" spans="1:3" ht="21" customHeight="1" x14ac:dyDescent="0.4">
      <c r="A85" s="919"/>
      <c r="B85" s="920"/>
      <c r="C85" s="921"/>
    </row>
    <row r="86" spans="1:3" ht="21" customHeight="1" x14ac:dyDescent="0.4">
      <c r="A86" s="132" t="s">
        <v>125</v>
      </c>
      <c r="B86" s="133">
        <f>SUM(B79:B85)</f>
        <v>0</v>
      </c>
      <c r="C86" s="134"/>
    </row>
    <row r="87" spans="1:3" ht="16.5" customHeight="1" x14ac:dyDescent="0.4"/>
    <row r="88" spans="1:3" s="127" customFormat="1" ht="33" customHeight="1" x14ac:dyDescent="0.15">
      <c r="A88" s="870" t="str">
        <f>'03月カード利用明細表'!A88</f>
        <v>〇〇カード８</v>
      </c>
      <c r="B88" s="869" t="str">
        <f>'03月カード利用明細表'!B88</f>
        <v>引落口座：〇〇銀行</v>
      </c>
      <c r="C88" s="867"/>
    </row>
    <row r="89" spans="1:3" s="127" customFormat="1" ht="18" customHeight="1" x14ac:dyDescent="0.15">
      <c r="A89" s="849" t="str">
        <f>'03月カード利用明細表'!A89</f>
        <v>前々月１６日～前月１５日までの使用分 　　今月10日支払</v>
      </c>
      <c r="B89" s="868"/>
      <c r="C89" s="868"/>
    </row>
    <row r="90" spans="1:3" s="131" customFormat="1" ht="21" customHeight="1" x14ac:dyDescent="0.4">
      <c r="A90" s="128" t="s">
        <v>30</v>
      </c>
      <c r="B90" s="129" t="s">
        <v>31</v>
      </c>
      <c r="C90" s="130" t="s">
        <v>32</v>
      </c>
    </row>
    <row r="91" spans="1:3" ht="21" customHeight="1" x14ac:dyDescent="0.4">
      <c r="A91" s="912"/>
      <c r="B91" s="913"/>
      <c r="C91" s="914"/>
    </row>
    <row r="92" spans="1:3" ht="21" customHeight="1" x14ac:dyDescent="0.4">
      <c r="A92" s="915"/>
      <c r="B92" s="916"/>
      <c r="C92" s="917"/>
    </row>
    <row r="93" spans="1:3" ht="21" customHeight="1" x14ac:dyDescent="0.4">
      <c r="A93" s="915"/>
      <c r="B93" s="916"/>
      <c r="C93" s="917"/>
    </row>
    <row r="94" spans="1:3" ht="21" customHeight="1" x14ac:dyDescent="0.4">
      <c r="A94" s="915"/>
      <c r="B94" s="916"/>
      <c r="C94" s="918"/>
    </row>
    <row r="95" spans="1:3" ht="21" customHeight="1" x14ac:dyDescent="0.4">
      <c r="A95" s="915"/>
      <c r="B95" s="916"/>
      <c r="C95" s="918"/>
    </row>
    <row r="96" spans="1:3" ht="21" customHeight="1" x14ac:dyDescent="0.4">
      <c r="A96" s="915"/>
      <c r="B96" s="916"/>
      <c r="C96" s="918"/>
    </row>
    <row r="97" spans="1:3" ht="21" customHeight="1" x14ac:dyDescent="0.4">
      <c r="A97" s="919"/>
      <c r="B97" s="920"/>
      <c r="C97" s="921"/>
    </row>
    <row r="98" spans="1:3" ht="21" customHeight="1" x14ac:dyDescent="0.4">
      <c r="A98" s="132" t="s">
        <v>125</v>
      </c>
      <c r="B98" s="133">
        <f>SUM(B91:B97)</f>
        <v>0</v>
      </c>
      <c r="C98" s="134"/>
    </row>
    <row r="99" spans="1:3" ht="16.5" customHeight="1" x14ac:dyDescent="0.4"/>
    <row r="100" spans="1:3" s="127" customFormat="1" ht="33" customHeight="1" x14ac:dyDescent="0.15">
      <c r="A100" s="870" t="str">
        <f>'03月カード利用明細表'!A100</f>
        <v>〇〇カード９</v>
      </c>
      <c r="B100" s="869" t="str">
        <f>'03月カード利用明細表'!B100</f>
        <v>引落口座：〇〇銀行</v>
      </c>
      <c r="C100" s="867"/>
    </row>
    <row r="101" spans="1:3" s="127" customFormat="1" ht="18" customHeight="1" x14ac:dyDescent="0.15">
      <c r="A101" s="849" t="str">
        <f>'03月カード利用明細表'!A101</f>
        <v>前々月１６日～前月１５日までの使用分 　　今月10日支払</v>
      </c>
      <c r="B101" s="868"/>
      <c r="C101" s="868"/>
    </row>
    <row r="102" spans="1:3" s="131" customFormat="1" ht="21" customHeight="1" x14ac:dyDescent="0.4">
      <c r="A102" s="128" t="s">
        <v>30</v>
      </c>
      <c r="B102" s="129" t="s">
        <v>31</v>
      </c>
      <c r="C102" s="130" t="s">
        <v>32</v>
      </c>
    </row>
    <row r="103" spans="1:3" ht="21" customHeight="1" x14ac:dyDescent="0.4">
      <c r="A103" s="912"/>
      <c r="B103" s="913"/>
      <c r="C103" s="914"/>
    </row>
    <row r="104" spans="1:3" ht="21" customHeight="1" x14ac:dyDescent="0.4">
      <c r="A104" s="915"/>
      <c r="B104" s="916"/>
      <c r="C104" s="917"/>
    </row>
    <row r="105" spans="1:3" ht="21" customHeight="1" x14ac:dyDescent="0.4">
      <c r="A105" s="915"/>
      <c r="B105" s="916"/>
      <c r="C105" s="917"/>
    </row>
    <row r="106" spans="1:3" ht="21" customHeight="1" x14ac:dyDescent="0.4">
      <c r="A106" s="915"/>
      <c r="B106" s="916"/>
      <c r="C106" s="918"/>
    </row>
    <row r="107" spans="1:3" ht="21" customHeight="1" x14ac:dyDescent="0.4">
      <c r="A107" s="915"/>
      <c r="B107" s="916"/>
      <c r="C107" s="918"/>
    </row>
    <row r="108" spans="1:3" ht="21" customHeight="1" x14ac:dyDescent="0.4">
      <c r="A108" s="915"/>
      <c r="B108" s="916"/>
      <c r="C108" s="918"/>
    </row>
    <row r="109" spans="1:3" ht="21" customHeight="1" x14ac:dyDescent="0.4">
      <c r="A109" s="919"/>
      <c r="B109" s="920"/>
      <c r="C109" s="921"/>
    </row>
    <row r="110" spans="1:3" ht="21" customHeight="1" x14ac:dyDescent="0.4">
      <c r="A110" s="132" t="s">
        <v>125</v>
      </c>
      <c r="B110" s="133">
        <f>SUM(B103:B109)</f>
        <v>0</v>
      </c>
      <c r="C110" s="134"/>
    </row>
    <row r="111" spans="1:3" ht="16.5" customHeight="1" x14ac:dyDescent="0.4"/>
    <row r="112" spans="1:3" s="127" customFormat="1" ht="33" customHeight="1" x14ac:dyDescent="0.15">
      <c r="A112" s="870" t="str">
        <f>'03月カード利用明細表'!A112</f>
        <v>〇〇カード１０</v>
      </c>
      <c r="B112" s="869" t="str">
        <f>'03月カード利用明細表'!B112</f>
        <v>引落口座：〇〇銀行</v>
      </c>
      <c r="C112" s="867"/>
    </row>
    <row r="113" spans="1:3" s="127" customFormat="1" ht="18" customHeight="1" x14ac:dyDescent="0.15">
      <c r="A113" s="849" t="str">
        <f>'03月カード利用明細表'!A113</f>
        <v>前々月１６日～前月１５日までの使用分 　　今月10日支払</v>
      </c>
      <c r="B113" s="868"/>
      <c r="C113" s="868"/>
    </row>
    <row r="114" spans="1:3" s="131" customFormat="1" ht="21" customHeight="1" x14ac:dyDescent="0.4">
      <c r="A114" s="128" t="s">
        <v>30</v>
      </c>
      <c r="B114" s="129" t="s">
        <v>31</v>
      </c>
      <c r="C114" s="130" t="s">
        <v>32</v>
      </c>
    </row>
    <row r="115" spans="1:3" ht="21" customHeight="1" x14ac:dyDescent="0.4">
      <c r="A115" s="912"/>
      <c r="B115" s="913"/>
      <c r="C115" s="914"/>
    </row>
    <row r="116" spans="1:3" ht="21" customHeight="1" x14ac:dyDescent="0.4">
      <c r="A116" s="915"/>
      <c r="B116" s="916"/>
      <c r="C116" s="917"/>
    </row>
    <row r="117" spans="1:3" ht="21" customHeight="1" x14ac:dyDescent="0.4">
      <c r="A117" s="915"/>
      <c r="B117" s="916"/>
      <c r="C117" s="917"/>
    </row>
    <row r="118" spans="1:3" ht="21" customHeight="1" x14ac:dyDescent="0.4">
      <c r="A118" s="915"/>
      <c r="B118" s="916"/>
      <c r="C118" s="918"/>
    </row>
    <row r="119" spans="1:3" ht="21" customHeight="1" x14ac:dyDescent="0.4">
      <c r="A119" s="915"/>
      <c r="B119" s="916"/>
      <c r="C119" s="918"/>
    </row>
    <row r="120" spans="1:3" ht="21" customHeight="1" x14ac:dyDescent="0.4">
      <c r="A120" s="915"/>
      <c r="B120" s="916"/>
      <c r="C120" s="918"/>
    </row>
    <row r="121" spans="1:3" ht="21" customHeight="1" x14ac:dyDescent="0.4">
      <c r="A121" s="919"/>
      <c r="B121" s="920"/>
      <c r="C121" s="921"/>
    </row>
    <row r="122" spans="1:3" ht="21" customHeight="1" x14ac:dyDescent="0.4">
      <c r="A122" s="132" t="s">
        <v>125</v>
      </c>
      <c r="B122" s="133">
        <f>SUM(B115:B121)</f>
        <v>0</v>
      </c>
      <c r="C122" s="134"/>
    </row>
    <row r="123" spans="1:3" ht="16.5" customHeight="1" x14ac:dyDescent="0.4"/>
    <row r="124" spans="1:3" ht="16.5" customHeight="1" x14ac:dyDescent="0.4"/>
    <row r="125" spans="1:3" ht="27" customHeight="1" x14ac:dyDescent="0.4">
      <c r="A125" s="137" t="s">
        <v>126</v>
      </c>
      <c r="B125" s="138">
        <f>B14+B26+B38+B50+B62+B74+B86+B98+B110+B122</f>
        <v>0</v>
      </c>
    </row>
  </sheetData>
  <sheetProtection sheet="1" objects="1" scenarios="1"/>
  <mergeCells count="3">
    <mergeCell ref="A1:C1"/>
    <mergeCell ref="A2:C2"/>
    <mergeCell ref="B3:C3"/>
  </mergeCells>
  <phoneticPr fontId="1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>
    <tabColor rgb="FFF2DEE3"/>
  </sheetPr>
  <dimension ref="A1:Y38"/>
  <sheetViews>
    <sheetView workbookViewId="0">
      <pane xSplit="2" ySplit="4" topLeftCell="C5" activePane="bottomRight" state="frozen"/>
      <selection activeCell="C18" sqref="C18"/>
      <selection pane="topRight" activeCell="C18" sqref="C18"/>
      <selection pane="bottomLeft" activeCell="C18" sqref="C18"/>
      <selection pane="bottomRight" sqref="A1:G1"/>
    </sheetView>
  </sheetViews>
  <sheetFormatPr defaultRowHeight="18.75" x14ac:dyDescent="0.4"/>
  <cols>
    <col min="1" max="1" width="6.625" style="163" customWidth="1"/>
    <col min="2" max="2" width="6" style="163" bestFit="1" customWidth="1"/>
    <col min="3" max="3" width="58.125" style="11" customWidth="1"/>
    <col min="4" max="4" width="12.125" style="17" customWidth="1"/>
    <col min="5" max="5" width="58.125" style="10" customWidth="1"/>
    <col min="6" max="6" width="12.125" style="11" bestFit="1" customWidth="1"/>
    <col min="7" max="7" width="16.125" style="11" customWidth="1"/>
    <col min="8" max="8" width="13.75" style="14" customWidth="1"/>
    <col min="9" max="9" width="14.25" style="15" bestFit="1" customWidth="1"/>
    <col min="10" max="10" width="10.875" style="16" bestFit="1" customWidth="1"/>
    <col min="11" max="11" width="9" style="11"/>
    <col min="12" max="12" width="10.25" style="17" bestFit="1" customWidth="1"/>
    <col min="13" max="13" width="14.5" style="18" customWidth="1"/>
    <col min="14" max="14" width="10.625" style="19" bestFit="1" customWidth="1"/>
    <col min="15" max="15" width="9.125" style="20" bestFit="1" customWidth="1"/>
    <col min="16" max="16" width="9" style="21"/>
    <col min="17" max="17" width="16.5" style="18" customWidth="1"/>
    <col min="18" max="18" width="11.375" style="20" bestFit="1" customWidth="1"/>
    <col min="19" max="19" width="12.125" style="22" customWidth="1"/>
    <col min="20" max="20" width="12.625" style="23" customWidth="1"/>
    <col min="21" max="21" width="10.5" style="24" bestFit="1" customWidth="1"/>
    <col min="22" max="22" width="9.125" style="25" bestFit="1" customWidth="1"/>
    <col min="23" max="23" width="5.125" style="123" customWidth="1"/>
    <col min="24" max="24" width="10" style="17" customWidth="1"/>
    <col min="25" max="25" width="12.25" style="17" customWidth="1"/>
    <col min="26" max="26" width="12.25" style="11" customWidth="1"/>
    <col min="27" max="16384" width="9" style="11"/>
  </cols>
  <sheetData>
    <row r="1" spans="1:23" ht="63" customHeight="1" x14ac:dyDescent="0.4">
      <c r="A1" s="1235" t="s">
        <v>204</v>
      </c>
      <c r="B1" s="1235"/>
      <c r="C1" s="1235"/>
      <c r="D1" s="1235"/>
      <c r="E1" s="1235"/>
      <c r="F1" s="1235"/>
      <c r="G1" s="1235"/>
      <c r="W1" s="31"/>
    </row>
    <row r="2" spans="1:23" ht="19.5" thickBot="1" x14ac:dyDescent="0.45">
      <c r="A2" s="9" t="s">
        <v>122</v>
      </c>
      <c r="B2" s="10"/>
      <c r="D2" s="11"/>
      <c r="E2" s="12" t="s">
        <v>6</v>
      </c>
      <c r="F2" s="13" t="s">
        <v>7</v>
      </c>
      <c r="G2" s="139">
        <f ca="1">NOW()</f>
        <v>44276.014670717595</v>
      </c>
      <c r="W2" s="17"/>
    </row>
    <row r="3" spans="1:23" ht="26.25" customHeight="1" thickBot="1" x14ac:dyDescent="0.45">
      <c r="A3" s="1236" t="s">
        <v>35</v>
      </c>
      <c r="B3" s="1238" t="s">
        <v>36</v>
      </c>
      <c r="C3" s="140" t="s">
        <v>189</v>
      </c>
      <c r="D3" s="141" t="s">
        <v>190</v>
      </c>
      <c r="E3" s="1240" t="s">
        <v>191</v>
      </c>
      <c r="F3" s="1242" t="s">
        <v>173</v>
      </c>
      <c r="G3" s="1244" t="s">
        <v>38</v>
      </c>
      <c r="H3" s="49"/>
      <c r="I3" s="50"/>
      <c r="J3" s="51"/>
      <c r="L3" s="52"/>
      <c r="M3" s="49"/>
      <c r="N3" s="53"/>
      <c r="O3" s="54"/>
      <c r="P3" s="55"/>
      <c r="W3" s="17"/>
    </row>
    <row r="4" spans="1:23" ht="19.5" thickBot="1" x14ac:dyDescent="0.45">
      <c r="A4" s="1237"/>
      <c r="B4" s="1239"/>
      <c r="C4" s="142" t="s">
        <v>39</v>
      </c>
      <c r="D4" s="184">
        <f>'07月現金入出金表'!G37</f>
        <v>0</v>
      </c>
      <c r="E4" s="1241"/>
      <c r="F4" s="1243"/>
      <c r="G4" s="1245"/>
      <c r="H4" s="49"/>
      <c r="I4" s="50"/>
      <c r="J4" s="51"/>
      <c r="L4" s="52"/>
      <c r="M4" s="49"/>
      <c r="N4" s="53"/>
      <c r="O4" s="54"/>
      <c r="P4" s="55"/>
      <c r="W4" s="17"/>
    </row>
    <row r="5" spans="1:23" x14ac:dyDescent="0.4">
      <c r="A5" s="186">
        <v>44409</v>
      </c>
      <c r="B5" s="150" t="s">
        <v>99</v>
      </c>
      <c r="C5" s="566"/>
      <c r="D5" s="567"/>
      <c r="E5" s="568"/>
      <c r="F5" s="569"/>
      <c r="G5" s="563">
        <f>D5-F5</f>
        <v>0</v>
      </c>
      <c r="H5" s="49"/>
      <c r="I5" s="59"/>
      <c r="J5" s="51"/>
      <c r="L5" s="52"/>
      <c r="M5" s="49"/>
      <c r="N5" s="53"/>
      <c r="O5" s="54"/>
      <c r="P5" s="55"/>
      <c r="W5" s="17"/>
    </row>
    <row r="6" spans="1:23" x14ac:dyDescent="0.4">
      <c r="A6" s="143">
        <v>44410</v>
      </c>
      <c r="B6" s="144" t="s">
        <v>103</v>
      </c>
      <c r="C6" s="570"/>
      <c r="D6" s="571"/>
      <c r="E6" s="572"/>
      <c r="F6" s="573"/>
      <c r="G6" s="564">
        <f>D6-F6</f>
        <v>0</v>
      </c>
      <c r="H6" s="49"/>
      <c r="I6" s="50"/>
      <c r="J6" s="51"/>
      <c r="L6" s="52"/>
      <c r="M6" s="49"/>
      <c r="N6" s="53"/>
      <c r="O6" s="54"/>
      <c r="P6" s="55"/>
      <c r="W6" s="17"/>
    </row>
    <row r="7" spans="1:23" x14ac:dyDescent="0.4">
      <c r="A7" s="143">
        <v>44411</v>
      </c>
      <c r="B7" s="144" t="s">
        <v>41</v>
      </c>
      <c r="C7" s="574"/>
      <c r="D7" s="571"/>
      <c r="E7" s="572"/>
      <c r="F7" s="573"/>
      <c r="G7" s="564">
        <f t="shared" ref="G7:G35" si="0">D7-F7</f>
        <v>0</v>
      </c>
      <c r="H7" s="49"/>
      <c r="I7" s="50"/>
      <c r="J7" s="51"/>
      <c r="L7" s="52"/>
      <c r="M7" s="49"/>
      <c r="N7" s="53"/>
      <c r="O7" s="54"/>
      <c r="P7" s="55"/>
      <c r="W7" s="17"/>
    </row>
    <row r="8" spans="1:23" x14ac:dyDescent="0.4">
      <c r="A8" s="143">
        <v>44412</v>
      </c>
      <c r="B8" s="144" t="s">
        <v>42</v>
      </c>
      <c r="C8" s="570"/>
      <c r="D8" s="571"/>
      <c r="E8" s="572"/>
      <c r="F8" s="573"/>
      <c r="G8" s="564">
        <f t="shared" si="0"/>
        <v>0</v>
      </c>
      <c r="H8" s="49"/>
      <c r="I8" s="50"/>
      <c r="J8" s="51"/>
      <c r="L8" s="52"/>
      <c r="M8" s="49"/>
      <c r="N8" s="53"/>
      <c r="O8" s="54"/>
      <c r="P8" s="55"/>
      <c r="W8" s="17"/>
    </row>
    <row r="9" spans="1:23" x14ac:dyDescent="0.4">
      <c r="A9" s="143">
        <v>44413</v>
      </c>
      <c r="B9" s="144" t="s">
        <v>43</v>
      </c>
      <c r="C9" s="570"/>
      <c r="D9" s="571"/>
      <c r="E9" s="572"/>
      <c r="F9" s="573"/>
      <c r="G9" s="564">
        <f t="shared" si="0"/>
        <v>0</v>
      </c>
      <c r="H9" s="49"/>
      <c r="I9" s="50"/>
      <c r="J9" s="51"/>
      <c r="L9" s="52"/>
      <c r="M9" s="49"/>
      <c r="N9" s="53"/>
      <c r="O9" s="54"/>
      <c r="P9" s="55"/>
      <c r="W9" s="17"/>
    </row>
    <row r="10" spans="1:23" x14ac:dyDescent="0.4">
      <c r="A10" s="143">
        <v>44414</v>
      </c>
      <c r="B10" s="144" t="s">
        <v>44</v>
      </c>
      <c r="C10" s="570"/>
      <c r="D10" s="571"/>
      <c r="E10" s="572"/>
      <c r="F10" s="573"/>
      <c r="G10" s="564">
        <f t="shared" si="0"/>
        <v>0</v>
      </c>
      <c r="H10" s="49"/>
      <c r="I10" s="50"/>
      <c r="J10" s="51"/>
      <c r="L10" s="52"/>
      <c r="M10" s="49"/>
      <c r="N10" s="53"/>
      <c r="O10" s="54"/>
      <c r="P10" s="55"/>
      <c r="W10" s="17"/>
    </row>
    <row r="11" spans="1:23" x14ac:dyDescent="0.4">
      <c r="A11" s="143">
        <v>44415</v>
      </c>
      <c r="B11" s="144" t="s">
        <v>45</v>
      </c>
      <c r="C11" s="574"/>
      <c r="D11" s="571"/>
      <c r="E11" s="572"/>
      <c r="F11" s="573"/>
      <c r="G11" s="564">
        <f t="shared" si="0"/>
        <v>0</v>
      </c>
      <c r="H11" s="49"/>
      <c r="I11" s="50"/>
      <c r="J11" s="51"/>
      <c r="L11" s="52"/>
      <c r="M11" s="49"/>
      <c r="N11" s="53"/>
      <c r="O11" s="54"/>
      <c r="P11" s="55"/>
      <c r="W11" s="17"/>
    </row>
    <row r="12" spans="1:23" x14ac:dyDescent="0.4">
      <c r="A12" s="186">
        <v>44416</v>
      </c>
      <c r="B12" s="150" t="s">
        <v>46</v>
      </c>
      <c r="C12" s="570"/>
      <c r="D12" s="571"/>
      <c r="E12" s="572"/>
      <c r="F12" s="573"/>
      <c r="G12" s="564">
        <f t="shared" si="0"/>
        <v>0</v>
      </c>
      <c r="H12" s="49"/>
      <c r="I12" s="50"/>
      <c r="J12" s="51"/>
      <c r="L12" s="52"/>
      <c r="M12" s="49"/>
      <c r="N12" s="53"/>
      <c r="O12" s="54"/>
      <c r="P12" s="55"/>
      <c r="W12" s="17"/>
    </row>
    <row r="13" spans="1:23" x14ac:dyDescent="0.4">
      <c r="A13" s="143">
        <v>44417</v>
      </c>
      <c r="B13" s="144" t="s">
        <v>47</v>
      </c>
      <c r="C13" s="570"/>
      <c r="D13" s="571"/>
      <c r="E13" s="572"/>
      <c r="F13" s="573"/>
      <c r="G13" s="564">
        <f t="shared" si="0"/>
        <v>0</v>
      </c>
      <c r="H13" s="49"/>
      <c r="I13" s="50"/>
      <c r="J13" s="51"/>
      <c r="L13" s="52"/>
      <c r="M13" s="49"/>
      <c r="N13" s="53"/>
      <c r="O13" s="54"/>
      <c r="P13" s="55"/>
      <c r="W13" s="17"/>
    </row>
    <row r="14" spans="1:23" x14ac:dyDescent="0.4">
      <c r="A14" s="143">
        <v>44418</v>
      </c>
      <c r="B14" s="144" t="s">
        <v>41</v>
      </c>
      <c r="C14" s="570"/>
      <c r="D14" s="571"/>
      <c r="E14" s="572"/>
      <c r="F14" s="573"/>
      <c r="G14" s="564">
        <f t="shared" si="0"/>
        <v>0</v>
      </c>
      <c r="H14" s="49"/>
      <c r="I14" s="50"/>
      <c r="J14" s="51"/>
      <c r="L14" s="52"/>
      <c r="M14" s="49"/>
      <c r="N14" s="53"/>
      <c r="O14" s="54"/>
      <c r="P14" s="55"/>
      <c r="W14" s="17"/>
    </row>
    <row r="15" spans="1:23" x14ac:dyDescent="0.4">
      <c r="A15" s="186">
        <v>44419</v>
      </c>
      <c r="B15" s="150" t="s">
        <v>42</v>
      </c>
      <c r="C15" s="570" t="s">
        <v>123</v>
      </c>
      <c r="D15" s="571"/>
      <c r="E15" s="572"/>
      <c r="F15" s="573"/>
      <c r="G15" s="564">
        <f t="shared" si="0"/>
        <v>0</v>
      </c>
      <c r="H15" s="49"/>
      <c r="I15" s="50"/>
      <c r="J15" s="51"/>
      <c r="L15" s="52"/>
      <c r="M15" s="49"/>
      <c r="N15" s="53"/>
      <c r="O15" s="54"/>
      <c r="P15" s="55"/>
      <c r="W15" s="17"/>
    </row>
    <row r="16" spans="1:23" x14ac:dyDescent="0.4">
      <c r="A16" s="143">
        <v>44420</v>
      </c>
      <c r="B16" s="144" t="s">
        <v>43</v>
      </c>
      <c r="C16" s="574"/>
      <c r="D16" s="571"/>
      <c r="E16" s="572"/>
      <c r="F16" s="573"/>
      <c r="G16" s="564">
        <f t="shared" si="0"/>
        <v>0</v>
      </c>
      <c r="H16" s="49"/>
      <c r="I16" s="50"/>
      <c r="J16" s="51"/>
      <c r="L16" s="52"/>
      <c r="M16" s="49"/>
      <c r="N16" s="53"/>
      <c r="O16" s="54"/>
      <c r="P16" s="55"/>
      <c r="W16" s="17"/>
    </row>
    <row r="17" spans="1:23" x14ac:dyDescent="0.4">
      <c r="A17" s="143">
        <v>44421</v>
      </c>
      <c r="B17" s="144" t="s">
        <v>44</v>
      </c>
      <c r="C17" s="570"/>
      <c r="D17" s="571"/>
      <c r="E17" s="572"/>
      <c r="F17" s="573"/>
      <c r="G17" s="564">
        <f t="shared" si="0"/>
        <v>0</v>
      </c>
      <c r="H17" s="49"/>
      <c r="I17" s="50"/>
      <c r="J17" s="51"/>
      <c r="L17" s="52"/>
      <c r="M17" s="49"/>
      <c r="N17" s="53"/>
      <c r="O17" s="54"/>
      <c r="P17" s="55"/>
      <c r="W17" s="17"/>
    </row>
    <row r="18" spans="1:23" x14ac:dyDescent="0.4">
      <c r="A18" s="143">
        <v>44422</v>
      </c>
      <c r="B18" s="144" t="s">
        <v>45</v>
      </c>
      <c r="C18" s="570"/>
      <c r="D18" s="571"/>
      <c r="E18" s="572"/>
      <c r="F18" s="573"/>
      <c r="G18" s="564">
        <f t="shared" si="0"/>
        <v>0</v>
      </c>
      <c r="H18" s="49"/>
      <c r="I18" s="50"/>
      <c r="J18" s="51"/>
      <c r="L18" s="52"/>
      <c r="M18" s="49"/>
      <c r="N18" s="53"/>
      <c r="O18" s="54"/>
      <c r="P18" s="55"/>
      <c r="W18" s="17"/>
    </row>
    <row r="19" spans="1:23" x14ac:dyDescent="0.4">
      <c r="A19" s="186">
        <v>44423</v>
      </c>
      <c r="B19" s="150" t="s">
        <v>46</v>
      </c>
      <c r="C19" s="570"/>
      <c r="D19" s="571"/>
      <c r="E19" s="572"/>
      <c r="F19" s="573"/>
      <c r="G19" s="564">
        <f t="shared" si="0"/>
        <v>0</v>
      </c>
      <c r="H19" s="49"/>
      <c r="I19" s="50"/>
      <c r="J19" s="51"/>
      <c r="L19" s="52"/>
      <c r="M19" s="49"/>
      <c r="N19" s="53"/>
      <c r="O19" s="54"/>
      <c r="P19" s="55"/>
      <c r="W19" s="17"/>
    </row>
    <row r="20" spans="1:23" x14ac:dyDescent="0.4">
      <c r="A20" s="143">
        <v>44424</v>
      </c>
      <c r="B20" s="144" t="s">
        <v>47</v>
      </c>
      <c r="C20" s="570"/>
      <c r="D20" s="571"/>
      <c r="E20" s="572"/>
      <c r="F20" s="573"/>
      <c r="G20" s="564">
        <f t="shared" si="0"/>
        <v>0</v>
      </c>
      <c r="H20" s="49"/>
      <c r="I20" s="50"/>
      <c r="J20" s="51"/>
      <c r="L20" s="52"/>
      <c r="M20" s="49"/>
      <c r="N20" s="53"/>
      <c r="O20" s="54"/>
      <c r="P20" s="55"/>
      <c r="W20" s="17"/>
    </row>
    <row r="21" spans="1:23" x14ac:dyDescent="0.4">
      <c r="A21" s="143">
        <v>44425</v>
      </c>
      <c r="B21" s="144" t="s">
        <v>41</v>
      </c>
      <c r="C21" s="570"/>
      <c r="D21" s="571"/>
      <c r="E21" s="572"/>
      <c r="F21" s="573"/>
      <c r="G21" s="564">
        <f t="shared" si="0"/>
        <v>0</v>
      </c>
      <c r="H21" s="49"/>
      <c r="I21" s="50"/>
      <c r="J21" s="51"/>
      <c r="L21" s="52"/>
      <c r="M21" s="49"/>
      <c r="N21" s="53"/>
      <c r="O21" s="54"/>
      <c r="P21" s="55"/>
      <c r="W21" s="17"/>
    </row>
    <row r="22" spans="1:23" x14ac:dyDescent="0.4">
      <c r="A22" s="143">
        <v>44426</v>
      </c>
      <c r="B22" s="144" t="s">
        <v>42</v>
      </c>
      <c r="C22" s="570"/>
      <c r="D22" s="571"/>
      <c r="E22" s="572"/>
      <c r="F22" s="573"/>
      <c r="G22" s="564">
        <f t="shared" si="0"/>
        <v>0</v>
      </c>
      <c r="H22" s="49"/>
      <c r="I22" s="50"/>
      <c r="J22" s="51"/>
      <c r="L22" s="52"/>
      <c r="M22" s="49"/>
      <c r="N22" s="53"/>
      <c r="O22" s="54"/>
      <c r="P22" s="55"/>
      <c r="W22" s="17"/>
    </row>
    <row r="23" spans="1:23" x14ac:dyDescent="0.4">
      <c r="A23" s="143">
        <v>44427</v>
      </c>
      <c r="B23" s="144" t="s">
        <v>43</v>
      </c>
      <c r="C23" s="570"/>
      <c r="D23" s="571"/>
      <c r="E23" s="572"/>
      <c r="F23" s="573"/>
      <c r="G23" s="564">
        <f t="shared" si="0"/>
        <v>0</v>
      </c>
      <c r="H23" s="49"/>
      <c r="I23" s="50"/>
      <c r="J23" s="51"/>
      <c r="L23" s="52"/>
      <c r="M23" s="49"/>
      <c r="N23" s="53"/>
      <c r="O23" s="54"/>
      <c r="P23" s="55"/>
      <c r="W23" s="17"/>
    </row>
    <row r="24" spans="1:23" x14ac:dyDescent="0.4">
      <c r="A24" s="143">
        <v>44428</v>
      </c>
      <c r="B24" s="144" t="s">
        <v>44</v>
      </c>
      <c r="C24" s="575"/>
      <c r="D24" s="571"/>
      <c r="E24" s="572"/>
      <c r="F24" s="573"/>
      <c r="G24" s="564">
        <f t="shared" si="0"/>
        <v>0</v>
      </c>
      <c r="H24" s="49"/>
      <c r="I24" s="50"/>
      <c r="J24" s="51"/>
      <c r="L24" s="52"/>
      <c r="M24" s="49"/>
      <c r="N24" s="53"/>
      <c r="O24" s="54"/>
      <c r="P24" s="55"/>
      <c r="W24" s="17"/>
    </row>
    <row r="25" spans="1:23" x14ac:dyDescent="0.4">
      <c r="A25" s="143">
        <v>44429</v>
      </c>
      <c r="B25" s="144" t="s">
        <v>45</v>
      </c>
      <c r="C25" s="570"/>
      <c r="D25" s="571"/>
      <c r="E25" s="572"/>
      <c r="F25" s="573"/>
      <c r="G25" s="564">
        <f t="shared" si="0"/>
        <v>0</v>
      </c>
      <c r="H25" s="49"/>
      <c r="I25" s="50"/>
      <c r="J25" s="51"/>
      <c r="L25" s="52"/>
      <c r="M25" s="49"/>
      <c r="N25" s="53"/>
      <c r="O25" s="54"/>
      <c r="P25" s="55"/>
      <c r="W25" s="17"/>
    </row>
    <row r="26" spans="1:23" x14ac:dyDescent="0.4">
      <c r="A26" s="186">
        <v>44430</v>
      </c>
      <c r="B26" s="150" t="s">
        <v>46</v>
      </c>
      <c r="C26" s="570"/>
      <c r="D26" s="571"/>
      <c r="E26" s="572"/>
      <c r="F26" s="573"/>
      <c r="G26" s="564">
        <f t="shared" si="0"/>
        <v>0</v>
      </c>
      <c r="H26" s="49"/>
      <c r="I26" s="50"/>
      <c r="J26" s="51"/>
      <c r="L26" s="52"/>
      <c r="M26" s="49"/>
      <c r="N26" s="53"/>
      <c r="O26" s="54"/>
      <c r="P26" s="55"/>
      <c r="W26" s="17"/>
    </row>
    <row r="27" spans="1:23" x14ac:dyDescent="0.4">
      <c r="A27" s="143">
        <v>44431</v>
      </c>
      <c r="B27" s="144" t="s">
        <v>47</v>
      </c>
      <c r="C27" s="570"/>
      <c r="D27" s="571"/>
      <c r="E27" s="572"/>
      <c r="F27" s="573"/>
      <c r="G27" s="564">
        <f t="shared" si="0"/>
        <v>0</v>
      </c>
      <c r="H27" s="49"/>
      <c r="I27" s="50"/>
      <c r="J27" s="51"/>
      <c r="L27" s="52"/>
      <c r="M27" s="49"/>
      <c r="N27" s="53"/>
      <c r="O27" s="54"/>
      <c r="P27" s="55"/>
      <c r="W27" s="17"/>
    </row>
    <row r="28" spans="1:23" x14ac:dyDescent="0.4">
      <c r="A28" s="143">
        <v>44432</v>
      </c>
      <c r="B28" s="144" t="s">
        <v>41</v>
      </c>
      <c r="C28" s="570"/>
      <c r="D28" s="571"/>
      <c r="E28" s="572"/>
      <c r="F28" s="573"/>
      <c r="G28" s="564">
        <f t="shared" si="0"/>
        <v>0</v>
      </c>
      <c r="H28" s="49"/>
      <c r="I28" s="50"/>
      <c r="J28" s="51"/>
      <c r="L28" s="52"/>
      <c r="M28" s="49"/>
      <c r="N28" s="53"/>
      <c r="O28" s="54"/>
      <c r="P28" s="55"/>
      <c r="W28" s="17"/>
    </row>
    <row r="29" spans="1:23" x14ac:dyDescent="0.4">
      <c r="A29" s="143">
        <v>44433</v>
      </c>
      <c r="B29" s="144" t="s">
        <v>42</v>
      </c>
      <c r="C29" s="570"/>
      <c r="D29" s="571"/>
      <c r="E29" s="572"/>
      <c r="F29" s="573"/>
      <c r="G29" s="564">
        <f t="shared" si="0"/>
        <v>0</v>
      </c>
      <c r="H29" s="49"/>
      <c r="I29" s="50"/>
      <c r="J29" s="51"/>
      <c r="L29" s="52"/>
      <c r="M29" s="49"/>
      <c r="N29" s="53"/>
      <c r="O29" s="54"/>
      <c r="P29" s="55"/>
      <c r="W29" s="17"/>
    </row>
    <row r="30" spans="1:23" x14ac:dyDescent="0.4">
      <c r="A30" s="143">
        <v>44434</v>
      </c>
      <c r="B30" s="144" t="s">
        <v>43</v>
      </c>
      <c r="C30" s="570"/>
      <c r="D30" s="571"/>
      <c r="E30" s="572"/>
      <c r="F30" s="573"/>
      <c r="G30" s="564">
        <f t="shared" si="0"/>
        <v>0</v>
      </c>
      <c r="H30" s="49"/>
      <c r="I30" s="50"/>
      <c r="J30" s="51"/>
      <c r="L30" s="52"/>
      <c r="M30" s="49"/>
      <c r="N30" s="53"/>
      <c r="O30" s="54"/>
      <c r="P30" s="55"/>
      <c r="W30" s="17"/>
    </row>
    <row r="31" spans="1:23" x14ac:dyDescent="0.4">
      <c r="A31" s="143">
        <v>44435</v>
      </c>
      <c r="B31" s="144" t="s">
        <v>44</v>
      </c>
      <c r="C31" s="570"/>
      <c r="D31" s="571"/>
      <c r="E31" s="572"/>
      <c r="F31" s="573"/>
      <c r="G31" s="564">
        <f t="shared" si="0"/>
        <v>0</v>
      </c>
      <c r="H31" s="49"/>
      <c r="I31" s="50"/>
      <c r="J31" s="51"/>
      <c r="L31" s="52"/>
      <c r="M31" s="49"/>
      <c r="N31" s="53"/>
      <c r="O31" s="54"/>
      <c r="P31" s="55"/>
      <c r="W31" s="17"/>
    </row>
    <row r="32" spans="1:23" x14ac:dyDescent="0.4">
      <c r="A32" s="143">
        <v>44436</v>
      </c>
      <c r="B32" s="144" t="s">
        <v>45</v>
      </c>
      <c r="C32" s="570"/>
      <c r="D32" s="571"/>
      <c r="E32" s="572"/>
      <c r="F32" s="573"/>
      <c r="G32" s="564">
        <f t="shared" si="0"/>
        <v>0</v>
      </c>
      <c r="H32" s="49"/>
      <c r="I32" s="50"/>
      <c r="J32" s="51"/>
      <c r="L32" s="52"/>
      <c r="M32" s="49"/>
      <c r="N32" s="53"/>
      <c r="O32" s="54"/>
      <c r="P32" s="55"/>
      <c r="W32" s="17"/>
    </row>
    <row r="33" spans="1:25" x14ac:dyDescent="0.4">
      <c r="A33" s="186">
        <v>44437</v>
      </c>
      <c r="B33" s="150" t="s">
        <v>46</v>
      </c>
      <c r="C33" s="570"/>
      <c r="D33" s="571"/>
      <c r="E33" s="572"/>
      <c r="F33" s="573"/>
      <c r="G33" s="564">
        <f t="shared" si="0"/>
        <v>0</v>
      </c>
      <c r="H33" s="49"/>
      <c r="I33" s="50"/>
      <c r="J33" s="51"/>
      <c r="L33" s="52"/>
      <c r="M33" s="49"/>
      <c r="N33" s="53"/>
      <c r="O33" s="54"/>
      <c r="P33" s="55"/>
      <c r="W33" s="17"/>
    </row>
    <row r="34" spans="1:25" x14ac:dyDescent="0.4">
      <c r="A34" s="143">
        <v>44438</v>
      </c>
      <c r="B34" s="144" t="s">
        <v>47</v>
      </c>
      <c r="C34" s="570"/>
      <c r="D34" s="571"/>
      <c r="E34" s="572"/>
      <c r="F34" s="573"/>
      <c r="G34" s="564">
        <f t="shared" si="0"/>
        <v>0</v>
      </c>
      <c r="H34" s="49"/>
      <c r="I34" s="50"/>
      <c r="J34" s="51"/>
      <c r="L34" s="52"/>
      <c r="M34" s="49"/>
      <c r="N34" s="53"/>
      <c r="O34" s="54"/>
      <c r="P34" s="55"/>
      <c r="W34" s="17"/>
    </row>
    <row r="35" spans="1:25" ht="19.5" thickBot="1" x14ac:dyDescent="0.45">
      <c r="A35" s="152">
        <v>44439</v>
      </c>
      <c r="B35" s="153" t="s">
        <v>61</v>
      </c>
      <c r="C35" s="576"/>
      <c r="D35" s="577"/>
      <c r="E35" s="578"/>
      <c r="F35" s="579"/>
      <c r="G35" s="565">
        <f t="shared" si="0"/>
        <v>0</v>
      </c>
      <c r="H35" s="49"/>
      <c r="I35" s="50"/>
      <c r="J35" s="51"/>
      <c r="L35" s="52"/>
      <c r="M35" s="49"/>
      <c r="N35" s="53"/>
      <c r="O35" s="54"/>
      <c r="P35" s="55"/>
      <c r="W35" s="17"/>
    </row>
    <row r="36" spans="1:25" ht="19.5" thickBot="1" x14ac:dyDescent="0.45">
      <c r="A36" s="155"/>
      <c r="B36" s="156"/>
      <c r="C36" s="157" t="s">
        <v>174</v>
      </c>
      <c r="D36" s="158">
        <f>SUM(D5:D35)</f>
        <v>0</v>
      </c>
      <c r="E36" s="856" t="s">
        <v>175</v>
      </c>
      <c r="F36" s="283">
        <f>SUM(F5:F35)</f>
        <v>0</v>
      </c>
      <c r="G36" s="282">
        <f>SUM(G5:G35)</f>
        <v>0</v>
      </c>
      <c r="H36" s="49"/>
      <c r="I36" s="50"/>
      <c r="J36" s="51"/>
      <c r="L36" s="52"/>
      <c r="M36" s="49"/>
      <c r="N36" s="53"/>
      <c r="O36" s="54"/>
      <c r="P36" s="55"/>
      <c r="W36" s="17"/>
    </row>
    <row r="37" spans="1:25" s="105" customFormat="1" ht="39" customHeight="1" thickBot="1" x14ac:dyDescent="0.45">
      <c r="A37" s="159"/>
      <c r="B37" s="160"/>
      <c r="C37" s="161" t="s">
        <v>176</v>
      </c>
      <c r="D37" s="162">
        <f>D4+D36</f>
        <v>0</v>
      </c>
      <c r="E37" s="284" t="s">
        <v>193</v>
      </c>
      <c r="F37" s="285">
        <f>F36</f>
        <v>0</v>
      </c>
      <c r="G37" s="287">
        <f>D37-F37</f>
        <v>0</v>
      </c>
      <c r="H37" s="102"/>
      <c r="I37" s="103"/>
      <c r="J37" s="104"/>
      <c r="L37" s="106"/>
      <c r="M37" s="102"/>
      <c r="N37" s="107"/>
      <c r="O37" s="108"/>
      <c r="P37" s="109"/>
      <c r="Q37" s="110"/>
      <c r="R37" s="111"/>
      <c r="S37" s="112"/>
      <c r="T37" s="113"/>
      <c r="U37" s="114"/>
      <c r="V37" s="115"/>
      <c r="W37" s="116"/>
      <c r="X37" s="116"/>
      <c r="Y37" s="116"/>
    </row>
    <row r="38" spans="1:25" ht="19.5" thickBot="1" x14ac:dyDescent="0.45">
      <c r="G38" s="286" t="s">
        <v>89</v>
      </c>
    </row>
  </sheetData>
  <sheetProtection sheet="1" objects="1" scenarios="1"/>
  <mergeCells count="6">
    <mergeCell ref="A1:G1"/>
    <mergeCell ref="A3:A4"/>
    <mergeCell ref="B3:B4"/>
    <mergeCell ref="E3:E4"/>
    <mergeCell ref="F3:F4"/>
    <mergeCell ref="G3:G4"/>
  </mergeCells>
  <phoneticPr fontId="1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>
    <tabColor rgb="FFF7EEE5"/>
  </sheetPr>
  <dimension ref="A1:Z61"/>
  <sheetViews>
    <sheetView workbookViewId="0">
      <pane ySplit="3" topLeftCell="A4" activePane="bottomLeft" state="frozen"/>
      <selection activeCell="A12" sqref="A12:B12"/>
      <selection pane="bottomLeft" sqref="A1:G1"/>
    </sheetView>
  </sheetViews>
  <sheetFormatPr defaultRowHeight="13.5" x14ac:dyDescent="0.4"/>
  <cols>
    <col min="1" max="1" width="39.625" style="1" customWidth="1"/>
    <col min="2" max="2" width="15.625" style="2" customWidth="1"/>
    <col min="3" max="4" width="15.625" style="8" customWidth="1"/>
    <col min="5" max="5" width="15.625" style="4" customWidth="1"/>
    <col min="6" max="6" width="15.625" style="5" customWidth="1"/>
    <col min="7" max="7" width="16.125" style="1" customWidth="1"/>
    <col min="8" max="8" width="18.5" style="1" customWidth="1"/>
    <col min="9" max="16384" width="9" style="1"/>
  </cols>
  <sheetData>
    <row r="1" spans="1:26" ht="38.25" customHeight="1" x14ac:dyDescent="0.4">
      <c r="A1" s="1218" t="s">
        <v>137</v>
      </c>
      <c r="B1" s="1218"/>
      <c r="C1" s="1218"/>
      <c r="D1" s="1218"/>
      <c r="E1" s="1218"/>
      <c r="F1" s="1218"/>
      <c r="G1" s="1218"/>
    </row>
    <row r="2" spans="1:26" ht="21" customHeight="1" x14ac:dyDescent="0.4">
      <c r="A2" s="1219" t="s">
        <v>2</v>
      </c>
      <c r="B2" s="1219"/>
      <c r="C2" s="1219"/>
      <c r="D2" s="1219"/>
      <c r="E2" s="1219"/>
      <c r="F2" s="1219"/>
      <c r="G2" s="1219"/>
      <c r="H2" s="3"/>
    </row>
    <row r="3" spans="1:26" ht="18" customHeight="1" x14ac:dyDescent="0.15">
      <c r="A3" s="9" t="s">
        <v>130</v>
      </c>
      <c r="B3" s="580"/>
      <c r="C3" s="580"/>
      <c r="D3" s="580"/>
      <c r="E3" s="580"/>
      <c r="F3" s="13" t="s">
        <v>7</v>
      </c>
      <c r="G3" s="167">
        <f ca="1">NOW()</f>
        <v>44276.014670717595</v>
      </c>
      <c r="H3" s="3"/>
    </row>
    <row r="4" spans="1:26" ht="36.75" customHeight="1" x14ac:dyDescent="0.4">
      <c r="A4" s="197" t="s">
        <v>186</v>
      </c>
      <c r="B4" s="189"/>
      <c r="C4" s="1"/>
      <c r="D4" s="189"/>
      <c r="E4" s="189"/>
      <c r="F4" s="189"/>
      <c r="H4" s="3"/>
    </row>
    <row r="5" spans="1:26" s="33" customFormat="1" ht="18" customHeight="1" thickBot="1" x14ac:dyDescent="0.2">
      <c r="A5" s="9"/>
      <c r="B5" s="208"/>
      <c r="D5" s="13"/>
      <c r="G5" s="12" t="s">
        <v>6</v>
      </c>
      <c r="I5" s="14"/>
      <c r="J5" s="209"/>
      <c r="K5" s="210"/>
      <c r="M5" s="211"/>
      <c r="N5" s="18"/>
      <c r="O5" s="212"/>
      <c r="P5" s="20"/>
      <c r="Q5" s="21"/>
      <c r="R5" s="18"/>
      <c r="S5" s="20"/>
      <c r="T5" s="22"/>
      <c r="U5" s="23"/>
      <c r="V5" s="24"/>
      <c r="W5" s="25"/>
      <c r="X5" s="211"/>
      <c r="Y5" s="211"/>
      <c r="Z5" s="211"/>
    </row>
    <row r="6" spans="1:26" s="7" customFormat="1" ht="42" customHeight="1" thickBot="1" x14ac:dyDescent="0.45">
      <c r="A6" s="1221" t="s">
        <v>187</v>
      </c>
      <c r="B6" s="1222"/>
      <c r="C6" s="26" t="s">
        <v>8</v>
      </c>
      <c r="D6" s="27" t="s">
        <v>183</v>
      </c>
      <c r="E6" s="28" t="s">
        <v>3</v>
      </c>
      <c r="F6" s="29" t="s">
        <v>9</v>
      </c>
      <c r="G6" s="30" t="s">
        <v>4</v>
      </c>
      <c r="H6" s="6"/>
    </row>
    <row r="7" spans="1:26" ht="33" customHeight="1" x14ac:dyDescent="0.4">
      <c r="A7" s="845" t="str">
        <f>'08月統合家計簿'!A7</f>
        <v>○○銀行　１</v>
      </c>
      <c r="B7" s="971"/>
      <c r="C7" s="337">
        <f>'08月統合家計簿'!G7</f>
        <v>0</v>
      </c>
      <c r="D7" s="168">
        <f>'09月銀行口座入出金表'!A7-'09月銀行口座入出金表'!C5</f>
        <v>0</v>
      </c>
      <c r="E7" s="164">
        <f>'09月銀行口座入出金表'!F5+'09月銀行口座入出金表'!F6+'09月銀行口座入出金表'!F7+'09月銀行口座入出金表'!F8+'09月銀行口座入出金表'!F9</f>
        <v>0</v>
      </c>
      <c r="F7" s="165">
        <f>'09月銀行口座入出金表'!I5+'09月銀行口座入出金表'!I6+'09月銀行口座入出金表'!I7+'09月銀行口座入出金表'!I8+'09月銀行口座入出金表'!I9</f>
        <v>0</v>
      </c>
      <c r="G7" s="166">
        <f t="shared" ref="G7:G16" si="0">C7-D7+E7-F7</f>
        <v>0</v>
      </c>
    </row>
    <row r="8" spans="1:26" ht="33" customHeight="1" x14ac:dyDescent="0.4">
      <c r="A8" s="846" t="str">
        <f>'08月統合家計簿'!A8</f>
        <v>○○銀行　２</v>
      </c>
      <c r="B8" s="972"/>
      <c r="C8" s="338">
        <f>'08月統合家計簿'!G8</f>
        <v>0</v>
      </c>
      <c r="D8" s="168">
        <f>'09月銀行口座入出金表'!A12-'09月銀行口座入出金表'!C10</f>
        <v>0</v>
      </c>
      <c r="E8" s="173">
        <f>'09月銀行口座入出金表'!F10+'09月銀行口座入出金表'!F11+'09月銀行口座入出金表'!F12+'09月銀行口座入出金表'!F13+'09月銀行口座入出金表'!F14</f>
        <v>0</v>
      </c>
      <c r="F8" s="174">
        <f>'09月銀行口座入出金表'!I10+'09月銀行口座入出金表'!I11+'09月銀行口座入出金表'!I12+'09月銀行口座入出金表'!I13+'09月銀行口座入出金表'!I14</f>
        <v>0</v>
      </c>
      <c r="G8" s="171">
        <f t="shared" si="0"/>
        <v>0</v>
      </c>
    </row>
    <row r="9" spans="1:26" ht="33" customHeight="1" x14ac:dyDescent="0.4">
      <c r="A9" s="846" t="str">
        <f>'08月統合家計簿'!A9</f>
        <v>○○銀行　３</v>
      </c>
      <c r="B9" s="972"/>
      <c r="C9" s="338">
        <f>'08月統合家計簿'!G9</f>
        <v>0</v>
      </c>
      <c r="D9" s="168">
        <f>'09月銀行口座入出金表'!A17-'09月銀行口座入出金表'!C15</f>
        <v>0</v>
      </c>
      <c r="E9" s="173">
        <f>'09月銀行口座入出金表'!F15+'09月銀行口座入出金表'!F16+'09月銀行口座入出金表'!F17+'09月銀行口座入出金表'!F18+'09月銀行口座入出金表'!F19</f>
        <v>0</v>
      </c>
      <c r="F9" s="174">
        <f>'09月銀行口座入出金表'!I15+'09月銀行口座入出金表'!I16+'09月銀行口座入出金表'!I17+'09月銀行口座入出金表'!I18+'09月銀行口座入出金表'!I19</f>
        <v>0</v>
      </c>
      <c r="G9" s="171">
        <f t="shared" si="0"/>
        <v>0</v>
      </c>
    </row>
    <row r="10" spans="1:26" ht="33" customHeight="1" x14ac:dyDescent="0.4">
      <c r="A10" s="846" t="str">
        <f>'08月統合家計簿'!A10</f>
        <v>○○銀行　４</v>
      </c>
      <c r="B10" s="972"/>
      <c r="C10" s="338">
        <f>'08月統合家計簿'!G10</f>
        <v>0</v>
      </c>
      <c r="D10" s="168">
        <f>'09月銀行口座入出金表'!A22-'09月銀行口座入出金表'!C20</f>
        <v>0</v>
      </c>
      <c r="E10" s="173">
        <f>'09月銀行口座入出金表'!F20+'09月銀行口座入出金表'!F21+'09月銀行口座入出金表'!F22+'09月銀行口座入出金表'!F23+'09月銀行口座入出金表'!F24</f>
        <v>0</v>
      </c>
      <c r="F10" s="174">
        <f>'09月銀行口座入出金表'!I20+'09月銀行口座入出金表'!I21+'09月銀行口座入出金表'!I22+'09月銀行口座入出金表'!I23+'09月銀行口座入出金表'!I24</f>
        <v>0</v>
      </c>
      <c r="G10" s="171">
        <f t="shared" si="0"/>
        <v>0</v>
      </c>
    </row>
    <row r="11" spans="1:26" ht="33" customHeight="1" x14ac:dyDescent="0.4">
      <c r="A11" s="846" t="str">
        <f>'08月統合家計簿'!A11</f>
        <v>○○銀行　５</v>
      </c>
      <c r="B11" s="972"/>
      <c r="C11" s="338">
        <f>'08月統合家計簿'!G11</f>
        <v>0</v>
      </c>
      <c r="D11" s="168">
        <f>'09月銀行口座入出金表'!A27-'09月銀行口座入出金表'!C25</f>
        <v>0</v>
      </c>
      <c r="E11" s="175">
        <f>'09月銀行口座入出金表'!F25+'09月銀行口座入出金表'!F26+'09月銀行口座入出金表'!F27+'09月銀行口座入出金表'!F28+'09月銀行口座入出金表'!F29</f>
        <v>0</v>
      </c>
      <c r="F11" s="174">
        <f>'09月銀行口座入出金表'!I25+'09月銀行口座入出金表'!I26+'09月銀行口座入出金表'!I27+'09月銀行口座入出金表'!I28+'09月銀行口座入出金表'!I29</f>
        <v>0</v>
      </c>
      <c r="G11" s="171">
        <f t="shared" si="0"/>
        <v>0</v>
      </c>
    </row>
    <row r="12" spans="1:26" ht="33" customHeight="1" x14ac:dyDescent="0.4">
      <c r="A12" s="846" t="str">
        <f>'08月統合家計簿'!A12</f>
        <v>○○銀行　６</v>
      </c>
      <c r="B12" s="972"/>
      <c r="C12" s="338">
        <f>'08月統合家計簿'!G12</f>
        <v>0</v>
      </c>
      <c r="D12" s="168">
        <f>'09月銀行口座入出金表'!A32-'09月銀行口座入出金表'!C30</f>
        <v>0</v>
      </c>
      <c r="E12" s="175">
        <f>'09月銀行口座入出金表'!F30+'09月銀行口座入出金表'!F31+'09月銀行口座入出金表'!F32+'09月銀行口座入出金表'!F33+'09月銀行口座入出金表'!F34</f>
        <v>0</v>
      </c>
      <c r="F12" s="174">
        <f>'09月銀行口座入出金表'!I30+'09月銀行口座入出金表'!I31+'09月銀行口座入出金表'!I32+'09月銀行口座入出金表'!I33+'09月銀行口座入出金表'!I34</f>
        <v>0</v>
      </c>
      <c r="G12" s="171">
        <f t="shared" si="0"/>
        <v>0</v>
      </c>
    </row>
    <row r="13" spans="1:26" ht="33" customHeight="1" x14ac:dyDescent="0.4">
      <c r="A13" s="846" t="str">
        <f>'08月統合家計簿'!A13</f>
        <v>○○銀行　７</v>
      </c>
      <c r="B13" s="972"/>
      <c r="C13" s="338">
        <f>'08月統合家計簿'!G13</f>
        <v>0</v>
      </c>
      <c r="D13" s="168">
        <f>'09月銀行口座入出金表'!A37-'09月銀行口座入出金表'!C35</f>
        <v>0</v>
      </c>
      <c r="E13" s="175">
        <f>'09月銀行口座入出金表'!F35+'09月銀行口座入出金表'!F36+'09月銀行口座入出金表'!F37+'09月銀行口座入出金表'!F38+'09月銀行口座入出金表'!F39</f>
        <v>0</v>
      </c>
      <c r="F13" s="174">
        <f>'09月銀行口座入出金表'!I35+'09月銀行口座入出金表'!I36+'09月銀行口座入出金表'!I37+'09月銀行口座入出金表'!I38+'09月銀行口座入出金表'!I39</f>
        <v>0</v>
      </c>
      <c r="G13" s="171">
        <f t="shared" si="0"/>
        <v>0</v>
      </c>
    </row>
    <row r="14" spans="1:26" ht="33" customHeight="1" x14ac:dyDescent="0.4">
      <c r="A14" s="846" t="str">
        <f>'08月統合家計簿'!A14</f>
        <v>○○銀行　８</v>
      </c>
      <c r="B14" s="972"/>
      <c r="C14" s="338">
        <f>'08月統合家計簿'!G14</f>
        <v>0</v>
      </c>
      <c r="D14" s="168">
        <f>'09月銀行口座入出金表'!A42-'09月銀行口座入出金表'!C40</f>
        <v>0</v>
      </c>
      <c r="E14" s="175">
        <f>'09月銀行口座入出金表'!F40+'09月銀行口座入出金表'!F41+'09月銀行口座入出金表'!F42+'09月銀行口座入出金表'!F43+'09月銀行口座入出金表'!F44</f>
        <v>0</v>
      </c>
      <c r="F14" s="174">
        <f>'09月銀行口座入出金表'!I40+'09月銀行口座入出金表'!I41+'09月銀行口座入出金表'!I42+'09月銀行口座入出金表'!I43+'09月銀行口座入出金表'!I44</f>
        <v>0</v>
      </c>
      <c r="G14" s="171">
        <f t="shared" si="0"/>
        <v>0</v>
      </c>
    </row>
    <row r="15" spans="1:26" ht="33" customHeight="1" x14ac:dyDescent="0.4">
      <c r="A15" s="846" t="str">
        <f>'08月統合家計簿'!A15</f>
        <v>○○銀行　９</v>
      </c>
      <c r="B15" s="972"/>
      <c r="C15" s="338">
        <f>'08月統合家計簿'!G15</f>
        <v>0</v>
      </c>
      <c r="D15" s="168">
        <f>'09月銀行口座入出金表'!A47-'09月銀行口座入出金表'!C45</f>
        <v>0</v>
      </c>
      <c r="E15" s="175">
        <f>'09月銀行口座入出金表'!F45+'09月銀行口座入出金表'!F46+'09月銀行口座入出金表'!F47+'09月銀行口座入出金表'!F48+'09月銀行口座入出金表'!F49</f>
        <v>0</v>
      </c>
      <c r="F15" s="174">
        <f>'09月銀行口座入出金表'!I45+'09月銀行口座入出金表'!I46+'09月銀行口座入出金表'!I47+'09月銀行口座入出金表'!I48+'09月銀行口座入出金表'!I49</f>
        <v>0</v>
      </c>
      <c r="G15" s="171">
        <f t="shared" si="0"/>
        <v>0</v>
      </c>
    </row>
    <row r="16" spans="1:26" ht="33" customHeight="1" thickBot="1" x14ac:dyDescent="0.45">
      <c r="A16" s="846" t="str">
        <f>'08月統合家計簿'!A16</f>
        <v>○○銀行　１０</v>
      </c>
      <c r="B16" s="973"/>
      <c r="C16" s="339">
        <f>'08月統合家計簿'!G16</f>
        <v>0</v>
      </c>
      <c r="D16" s="170">
        <f>'09月銀行口座入出金表'!A52-'09月銀行口座入出金表'!C50</f>
        <v>0</v>
      </c>
      <c r="E16" s="176">
        <f>'09月銀行口座入出金表'!F50+'09月銀行口座入出金表'!F51+'09月銀行口座入出金表'!F52+'09月銀行口座入出金表'!F53+'09月銀行口座入出金表'!F54</f>
        <v>0</v>
      </c>
      <c r="F16" s="196">
        <f>'09月銀行口座入出金表'!I50+'09月銀行口座入出金表'!I51+'09月銀行口座入出金表'!I52+'09月銀行口座入出金表'!I53+'09月銀行口座入出金表'!I54</f>
        <v>0</v>
      </c>
      <c r="G16" s="172">
        <f t="shared" si="0"/>
        <v>0</v>
      </c>
    </row>
    <row r="17" spans="1:8" ht="36" customHeight="1" thickBot="1" x14ac:dyDescent="0.45">
      <c r="A17" s="847" t="s">
        <v>64</v>
      </c>
      <c r="B17" s="970"/>
      <c r="C17" s="177">
        <f>'08月現金入出金表'!G37</f>
        <v>0</v>
      </c>
      <c r="D17" s="178"/>
      <c r="E17" s="179">
        <f>'09月現金収支表'!D36</f>
        <v>0</v>
      </c>
      <c r="F17" s="180">
        <f>'09月現金収支表'!F37</f>
        <v>0</v>
      </c>
      <c r="G17" s="195">
        <f>C17+E17-F17</f>
        <v>0</v>
      </c>
    </row>
    <row r="18" spans="1:8" ht="42" customHeight="1" thickBot="1" x14ac:dyDescent="0.45">
      <c r="A18" s="848" t="s">
        <v>1</v>
      </c>
      <c r="B18" s="970"/>
      <c r="C18" s="226">
        <f>SUM(C7:C17)</f>
        <v>0</v>
      </c>
      <c r="D18" s="230">
        <f>SUM(D7:D17)</f>
        <v>0</v>
      </c>
      <c r="E18" s="231">
        <f>SUM(E7:E17)</f>
        <v>0</v>
      </c>
      <c r="F18" s="232">
        <f>SUM(F7:F17)</f>
        <v>0</v>
      </c>
      <c r="G18" s="233">
        <f>C18-D18+E18-F18</f>
        <v>0</v>
      </c>
    </row>
    <row r="19" spans="1:8" ht="36" customHeight="1" x14ac:dyDescent="0.4"/>
    <row r="20" spans="1:8" ht="54" customHeight="1" x14ac:dyDescent="0.25">
      <c r="A20" s="1220" t="s">
        <v>147</v>
      </c>
      <c r="B20" s="1220"/>
      <c r="C20" s="1220"/>
      <c r="D20" s="1220"/>
      <c r="E20" s="1220"/>
      <c r="F20" s="1220"/>
      <c r="G20" s="1220"/>
      <c r="H20" s="191"/>
    </row>
    <row r="21" spans="1:8" ht="42.75" customHeight="1" thickBot="1" x14ac:dyDescent="0.3">
      <c r="A21" s="205" t="s">
        <v>70</v>
      </c>
      <c r="B21" s="203"/>
      <c r="C21" s="203"/>
      <c r="D21" s="214"/>
      <c r="E21" s="215"/>
      <c r="F21" s="216"/>
      <c r="G21" s="217"/>
    </row>
    <row r="22" spans="1:8" ht="42" customHeight="1" thickBot="1" x14ac:dyDescent="0.45">
      <c r="A22" s="1215" t="s">
        <v>67</v>
      </c>
      <c r="B22" s="1216"/>
      <c r="C22" s="1216"/>
      <c r="D22" s="1217"/>
      <c r="E22" s="199" t="s">
        <v>66</v>
      </c>
      <c r="F22" s="199" t="s">
        <v>74</v>
      </c>
      <c r="G22" s="201" t="s">
        <v>138</v>
      </c>
    </row>
    <row r="23" spans="1:8" ht="21" customHeight="1" thickBot="1" x14ac:dyDescent="0.2">
      <c r="A23" s="1227" t="s">
        <v>250</v>
      </c>
      <c r="B23" s="1228"/>
      <c r="C23" s="1228"/>
      <c r="D23" s="1228"/>
      <c r="E23" s="1228"/>
      <c r="F23" s="1229"/>
      <c r="G23" s="1179">
        <f>C18</f>
        <v>0</v>
      </c>
    </row>
    <row r="24" spans="1:8" ht="21" customHeight="1" x14ac:dyDescent="0.15">
      <c r="A24" s="626" t="str">
        <f>'08月統合家計簿'!A24</f>
        <v>年内の入金予定項目明細を記してください</v>
      </c>
      <c r="B24" s="626"/>
      <c r="C24" s="626"/>
      <c r="D24" s="627"/>
      <c r="E24" s="628">
        <f>'08月統合家計簿'!E24</f>
        <v>0</v>
      </c>
      <c r="F24" s="222">
        <f>E24*12</f>
        <v>0</v>
      </c>
      <c r="G24" s="224">
        <f>E24*4</f>
        <v>0</v>
      </c>
    </row>
    <row r="25" spans="1:8" ht="21" customHeight="1" x14ac:dyDescent="0.15">
      <c r="A25" s="626" t="str">
        <f>'08月統合家計簿'!A25</f>
        <v>年内の入金予定項目明細を記してください</v>
      </c>
      <c r="B25" s="626"/>
      <c r="C25" s="626"/>
      <c r="D25" s="627"/>
      <c r="E25" s="628">
        <f>'08月統合家計簿'!E25</f>
        <v>0</v>
      </c>
      <c r="F25" s="223">
        <f>E25*12</f>
        <v>0</v>
      </c>
      <c r="G25" s="225">
        <f>E25*4</f>
        <v>0</v>
      </c>
    </row>
    <row r="26" spans="1:8" ht="21" customHeight="1" x14ac:dyDescent="0.15">
      <c r="A26" s="626" t="str">
        <f>'08月統合家計簿'!A26</f>
        <v>年内の入金予定項目明細を記してください</v>
      </c>
      <c r="B26" s="626"/>
      <c r="C26" s="626"/>
      <c r="D26" s="627"/>
      <c r="E26" s="628">
        <f>'08月統合家計簿'!E26</f>
        <v>0</v>
      </c>
      <c r="F26" s="223">
        <f t="shared" ref="F26:F33" si="1">E26*12</f>
        <v>0</v>
      </c>
      <c r="G26" s="225">
        <f>E26*4</f>
        <v>0</v>
      </c>
    </row>
    <row r="27" spans="1:8" ht="21" customHeight="1" x14ac:dyDescent="0.15">
      <c r="A27" s="626" t="str">
        <f>'08月統合家計簿'!A27</f>
        <v>年内の入金予定項目明細を記してください</v>
      </c>
      <c r="B27" s="626"/>
      <c r="C27" s="626"/>
      <c r="D27" s="627"/>
      <c r="E27" s="628">
        <f>'08月統合家計簿'!E27</f>
        <v>0</v>
      </c>
      <c r="F27" s="223">
        <f t="shared" si="1"/>
        <v>0</v>
      </c>
      <c r="G27" s="225">
        <f>E27*4</f>
        <v>0</v>
      </c>
    </row>
    <row r="28" spans="1:8" ht="21" customHeight="1" x14ac:dyDescent="0.15">
      <c r="A28" s="626" t="str">
        <f>'08月統合家計簿'!A28</f>
        <v>年内の入金予定項目明細を記してください</v>
      </c>
      <c r="B28" s="626"/>
      <c r="C28" s="626"/>
      <c r="D28" s="627"/>
      <c r="E28" s="628">
        <f>'08月統合家計簿'!E28</f>
        <v>0</v>
      </c>
      <c r="F28" s="223">
        <f t="shared" si="1"/>
        <v>0</v>
      </c>
      <c r="G28" s="225">
        <f t="shared" ref="G28:G33" si="2">E28*4</f>
        <v>0</v>
      </c>
    </row>
    <row r="29" spans="1:8" ht="21" customHeight="1" x14ac:dyDescent="0.15">
      <c r="A29" s="626" t="str">
        <f>'08月統合家計簿'!A29</f>
        <v>年内の入金予定項目明細を記してください</v>
      </c>
      <c r="B29" s="626"/>
      <c r="C29" s="626"/>
      <c r="D29" s="627"/>
      <c r="E29" s="628">
        <f>'08月統合家計簿'!E29</f>
        <v>0</v>
      </c>
      <c r="F29" s="223">
        <f t="shared" si="1"/>
        <v>0</v>
      </c>
      <c r="G29" s="225">
        <f t="shared" si="2"/>
        <v>0</v>
      </c>
    </row>
    <row r="30" spans="1:8" ht="21" customHeight="1" x14ac:dyDescent="0.15">
      <c r="A30" s="626" t="str">
        <f>'08月統合家計簿'!A30</f>
        <v>年内の入金予定項目明細を記してください</v>
      </c>
      <c r="B30" s="629"/>
      <c r="C30" s="629"/>
      <c r="D30" s="630"/>
      <c r="E30" s="628">
        <f>'08月統合家計簿'!E30</f>
        <v>0</v>
      </c>
      <c r="F30" s="223">
        <f t="shared" si="1"/>
        <v>0</v>
      </c>
      <c r="G30" s="225">
        <f t="shared" si="2"/>
        <v>0</v>
      </c>
    </row>
    <row r="31" spans="1:8" ht="21" customHeight="1" x14ac:dyDescent="0.15">
      <c r="A31" s="626" t="str">
        <f>'08月統合家計簿'!A31</f>
        <v>年内の入金予定項目明細を記してください</v>
      </c>
      <c r="B31" s="629"/>
      <c r="C31" s="629"/>
      <c r="D31" s="630"/>
      <c r="E31" s="628">
        <f>'08月統合家計簿'!E31</f>
        <v>0</v>
      </c>
      <c r="F31" s="223">
        <f t="shared" si="1"/>
        <v>0</v>
      </c>
      <c r="G31" s="225">
        <f t="shared" si="2"/>
        <v>0</v>
      </c>
    </row>
    <row r="32" spans="1:8" ht="21" customHeight="1" x14ac:dyDescent="0.15">
      <c r="A32" s="626" t="str">
        <f>'08月統合家計簿'!A32</f>
        <v>年内の入金予定項目明細を記してください</v>
      </c>
      <c r="B32" s="629"/>
      <c r="C32" s="629"/>
      <c r="D32" s="630"/>
      <c r="E32" s="628">
        <f>'08月統合家計簿'!E32</f>
        <v>0</v>
      </c>
      <c r="F32" s="223">
        <f t="shared" si="1"/>
        <v>0</v>
      </c>
      <c r="G32" s="225">
        <f t="shared" si="2"/>
        <v>0</v>
      </c>
    </row>
    <row r="33" spans="1:8" ht="21" customHeight="1" thickBot="1" x14ac:dyDescent="0.2">
      <c r="A33" s="626" t="str">
        <f>'08月統合家計簿'!A33</f>
        <v>年内の入金予定項目明細を記してください</v>
      </c>
      <c r="B33" s="631"/>
      <c r="C33" s="631"/>
      <c r="D33" s="632"/>
      <c r="E33" s="628">
        <f>'08月統合家計簿'!E33</f>
        <v>0</v>
      </c>
      <c r="F33" s="223">
        <f t="shared" si="1"/>
        <v>0</v>
      </c>
      <c r="G33" s="292">
        <f t="shared" si="2"/>
        <v>0</v>
      </c>
    </row>
    <row r="34" spans="1:8" ht="42" customHeight="1" thickBot="1" x14ac:dyDescent="0.2">
      <c r="A34" s="213"/>
      <c r="B34" s="198"/>
      <c r="C34" s="198"/>
      <c r="D34" s="202" t="s">
        <v>72</v>
      </c>
      <c r="E34" s="221">
        <f>SUM(E24:E33)</f>
        <v>0</v>
      </c>
      <c r="F34" s="221">
        <f>SUM(F24:F33)</f>
        <v>0</v>
      </c>
      <c r="G34" s="226">
        <f>SUM(G23:G33)</f>
        <v>0</v>
      </c>
    </row>
    <row r="35" spans="1:8" ht="18" customHeight="1" x14ac:dyDescent="0.4">
      <c r="A35" s="189"/>
      <c r="B35" s="189"/>
      <c r="C35" s="189"/>
      <c r="D35" s="189"/>
      <c r="E35" s="189"/>
      <c r="F35" s="189"/>
      <c r="G35" s="189"/>
      <c r="H35" s="3"/>
    </row>
    <row r="36" spans="1:8" ht="42" customHeight="1" thickBot="1" x14ac:dyDescent="0.3">
      <c r="A36" s="206" t="s">
        <v>71</v>
      </c>
      <c r="B36" s="204"/>
      <c r="C36" s="204"/>
      <c r="D36" s="204"/>
      <c r="E36" s="204"/>
      <c r="F36" s="204"/>
      <c r="G36" s="204"/>
      <c r="H36" s="191"/>
    </row>
    <row r="37" spans="1:8" ht="42" customHeight="1" thickBot="1" x14ac:dyDescent="0.2">
      <c r="A37" s="1215" t="s">
        <v>68</v>
      </c>
      <c r="B37" s="1216"/>
      <c r="C37" s="1216"/>
      <c r="D37" s="1217"/>
      <c r="E37" s="199" t="s">
        <v>66</v>
      </c>
      <c r="F37" s="199" t="s">
        <v>74</v>
      </c>
      <c r="G37" s="201" t="s">
        <v>139</v>
      </c>
      <c r="H37" s="192"/>
    </row>
    <row r="38" spans="1:8" ht="21" customHeight="1" x14ac:dyDescent="0.15">
      <c r="A38" s="626" t="str">
        <f>'08月統合家計簿'!A38</f>
        <v>年内の出金予定項目明細を記してください</v>
      </c>
      <c r="B38" s="633"/>
      <c r="C38" s="633"/>
      <c r="D38" s="633"/>
      <c r="E38" s="1203">
        <f>'08月統合家計簿'!E38</f>
        <v>0</v>
      </c>
      <c r="F38" s="222">
        <f>E38*12</f>
        <v>0</v>
      </c>
      <c r="G38" s="224">
        <f>E38*4</f>
        <v>0</v>
      </c>
    </row>
    <row r="39" spans="1:8" ht="21" customHeight="1" x14ac:dyDescent="0.15">
      <c r="A39" s="626" t="str">
        <f>'08月統合家計簿'!A39</f>
        <v>年内の出金予定項目明細を記してください</v>
      </c>
      <c r="B39" s="626"/>
      <c r="C39" s="626"/>
      <c r="D39" s="626"/>
      <c r="E39" s="1204">
        <f>'08月統合家計簿'!E39</f>
        <v>0</v>
      </c>
      <c r="F39" s="223">
        <f t="shared" ref="F39:F57" si="3">E39*12</f>
        <v>0</v>
      </c>
      <c r="G39" s="225">
        <f>E39*4</f>
        <v>0</v>
      </c>
    </row>
    <row r="40" spans="1:8" ht="21" customHeight="1" x14ac:dyDescent="0.15">
      <c r="A40" s="626" t="str">
        <f>'08月統合家計簿'!A40</f>
        <v>年内の出金予定項目明細を記してください</v>
      </c>
      <c r="B40" s="626"/>
      <c r="C40" s="626"/>
      <c r="D40" s="626"/>
      <c r="E40" s="1204">
        <f>'08月統合家計簿'!E40</f>
        <v>0</v>
      </c>
      <c r="F40" s="223">
        <f>E40*12</f>
        <v>0</v>
      </c>
      <c r="G40" s="225">
        <f>E40*4</f>
        <v>0</v>
      </c>
    </row>
    <row r="41" spans="1:8" ht="21" customHeight="1" x14ac:dyDescent="0.15">
      <c r="A41" s="626" t="str">
        <f>'08月統合家計簿'!A41</f>
        <v>年内の出金予定項目明細を記してください</v>
      </c>
      <c r="B41" s="626"/>
      <c r="C41" s="626"/>
      <c r="D41" s="626"/>
      <c r="E41" s="1204">
        <f>'08月統合家計簿'!E41</f>
        <v>0</v>
      </c>
      <c r="F41" s="223">
        <f t="shared" si="3"/>
        <v>0</v>
      </c>
      <c r="G41" s="225">
        <f t="shared" ref="G41:G57" si="4">E41*4</f>
        <v>0</v>
      </c>
    </row>
    <row r="42" spans="1:8" ht="21" customHeight="1" x14ac:dyDescent="0.15">
      <c r="A42" s="626" t="str">
        <f>'08月統合家計簿'!A42</f>
        <v>年内の出金予定項目明細を記してください</v>
      </c>
      <c r="B42" s="629"/>
      <c r="C42" s="629"/>
      <c r="D42" s="629"/>
      <c r="E42" s="1204">
        <f>'08月統合家計簿'!E42</f>
        <v>0</v>
      </c>
      <c r="F42" s="223">
        <f t="shared" si="3"/>
        <v>0</v>
      </c>
      <c r="G42" s="225">
        <f t="shared" si="4"/>
        <v>0</v>
      </c>
    </row>
    <row r="43" spans="1:8" ht="21" customHeight="1" x14ac:dyDescent="0.15">
      <c r="A43" s="626" t="str">
        <f>'08月統合家計簿'!A43</f>
        <v>年内の出金予定項目明細を記してください</v>
      </c>
      <c r="B43" s="629"/>
      <c r="C43" s="629"/>
      <c r="D43" s="629"/>
      <c r="E43" s="1204">
        <f>'08月統合家計簿'!E43</f>
        <v>0</v>
      </c>
      <c r="F43" s="223">
        <f>E43*12</f>
        <v>0</v>
      </c>
      <c r="G43" s="225">
        <f t="shared" si="4"/>
        <v>0</v>
      </c>
    </row>
    <row r="44" spans="1:8" ht="21" customHeight="1" x14ac:dyDescent="0.15">
      <c r="A44" s="626" t="str">
        <f>'08月統合家計簿'!A44</f>
        <v>年内の出金予定項目明細を記してください</v>
      </c>
      <c r="B44" s="629"/>
      <c r="C44" s="629"/>
      <c r="D44" s="629"/>
      <c r="E44" s="1204">
        <f>'08月統合家計簿'!E44</f>
        <v>0</v>
      </c>
      <c r="F44" s="223">
        <f t="shared" si="3"/>
        <v>0</v>
      </c>
      <c r="G44" s="225">
        <f t="shared" si="4"/>
        <v>0</v>
      </c>
    </row>
    <row r="45" spans="1:8" ht="21" customHeight="1" x14ac:dyDescent="0.15">
      <c r="A45" s="626" t="str">
        <f>'08月統合家計簿'!A45</f>
        <v>年内の出金予定項目明細を記してください</v>
      </c>
      <c r="B45" s="629"/>
      <c r="C45" s="629"/>
      <c r="D45" s="629"/>
      <c r="E45" s="1204">
        <f>'08月統合家計簿'!E45</f>
        <v>0</v>
      </c>
      <c r="F45" s="223">
        <f t="shared" si="3"/>
        <v>0</v>
      </c>
      <c r="G45" s="225">
        <f t="shared" si="4"/>
        <v>0</v>
      </c>
    </row>
    <row r="46" spans="1:8" ht="21" customHeight="1" x14ac:dyDescent="0.15">
      <c r="A46" s="626" t="str">
        <f>'08月統合家計簿'!A46</f>
        <v>年内の出金予定項目明細を記してください</v>
      </c>
      <c r="B46" s="629"/>
      <c r="C46" s="629"/>
      <c r="D46" s="629"/>
      <c r="E46" s="1204">
        <f>'08月統合家計簿'!E46</f>
        <v>0</v>
      </c>
      <c r="F46" s="223">
        <f t="shared" si="3"/>
        <v>0</v>
      </c>
      <c r="G46" s="225">
        <f t="shared" si="4"/>
        <v>0</v>
      </c>
    </row>
    <row r="47" spans="1:8" ht="21" customHeight="1" x14ac:dyDescent="0.15">
      <c r="A47" s="626" t="str">
        <f>'08月統合家計簿'!A47</f>
        <v>年内の出金予定項目明細を記してください</v>
      </c>
      <c r="B47" s="629"/>
      <c r="C47" s="629"/>
      <c r="D47" s="629"/>
      <c r="E47" s="1204">
        <f>'08月統合家計簿'!E47</f>
        <v>0</v>
      </c>
      <c r="F47" s="223">
        <f t="shared" si="3"/>
        <v>0</v>
      </c>
      <c r="G47" s="225">
        <f t="shared" si="4"/>
        <v>0</v>
      </c>
    </row>
    <row r="48" spans="1:8" ht="21" customHeight="1" x14ac:dyDescent="0.15">
      <c r="A48" s="626" t="str">
        <f>'08月統合家計簿'!A48</f>
        <v>年内の出金予定項目明細を記してください</v>
      </c>
      <c r="B48" s="629"/>
      <c r="C48" s="629"/>
      <c r="D48" s="629"/>
      <c r="E48" s="1204">
        <f>'08月統合家計簿'!E48</f>
        <v>0</v>
      </c>
      <c r="F48" s="223">
        <f t="shared" si="3"/>
        <v>0</v>
      </c>
      <c r="G48" s="225">
        <f t="shared" si="4"/>
        <v>0</v>
      </c>
    </row>
    <row r="49" spans="1:7" ht="21" customHeight="1" x14ac:dyDescent="0.15">
      <c r="A49" s="626" t="str">
        <f>'08月統合家計簿'!A49</f>
        <v>年内の出金予定項目明細を記してください</v>
      </c>
      <c r="B49" s="629"/>
      <c r="C49" s="629"/>
      <c r="D49" s="629"/>
      <c r="E49" s="1204">
        <f>'08月統合家計簿'!E49</f>
        <v>0</v>
      </c>
      <c r="F49" s="223">
        <f t="shared" si="3"/>
        <v>0</v>
      </c>
      <c r="G49" s="225">
        <f t="shared" si="4"/>
        <v>0</v>
      </c>
    </row>
    <row r="50" spans="1:7" ht="21" customHeight="1" x14ac:dyDescent="0.15">
      <c r="A50" s="626" t="str">
        <f>'08月統合家計簿'!A50</f>
        <v>年内の出金予定項目明細を記してください</v>
      </c>
      <c r="B50" s="629"/>
      <c r="C50" s="629"/>
      <c r="D50" s="629"/>
      <c r="E50" s="1204">
        <f>'08月統合家計簿'!E50</f>
        <v>0</v>
      </c>
      <c r="F50" s="223">
        <f t="shared" si="3"/>
        <v>0</v>
      </c>
      <c r="G50" s="225">
        <f t="shared" si="4"/>
        <v>0</v>
      </c>
    </row>
    <row r="51" spans="1:7" ht="21" customHeight="1" x14ac:dyDescent="0.15">
      <c r="A51" s="626" t="str">
        <f>'08月統合家計簿'!A51</f>
        <v>年内の出金予定項目明細を記してください</v>
      </c>
      <c r="B51" s="629"/>
      <c r="C51" s="629"/>
      <c r="D51" s="629"/>
      <c r="E51" s="1204">
        <f>'08月統合家計簿'!E51</f>
        <v>0</v>
      </c>
      <c r="F51" s="223">
        <f t="shared" si="3"/>
        <v>0</v>
      </c>
      <c r="G51" s="225">
        <f t="shared" si="4"/>
        <v>0</v>
      </c>
    </row>
    <row r="52" spans="1:7" ht="21" customHeight="1" x14ac:dyDescent="0.15">
      <c r="A52" s="626" t="str">
        <f>'08月統合家計簿'!A52</f>
        <v>年内の出金予定項目明細を記してください</v>
      </c>
      <c r="B52" s="629"/>
      <c r="C52" s="629"/>
      <c r="D52" s="629"/>
      <c r="E52" s="1204">
        <f>'08月統合家計簿'!E52</f>
        <v>0</v>
      </c>
      <c r="F52" s="223">
        <f t="shared" si="3"/>
        <v>0</v>
      </c>
      <c r="G52" s="225">
        <f t="shared" si="4"/>
        <v>0</v>
      </c>
    </row>
    <row r="53" spans="1:7" ht="21" customHeight="1" x14ac:dyDescent="0.15">
      <c r="A53" s="626" t="str">
        <f>'08月統合家計簿'!A53</f>
        <v>年内の出金予定項目明細を記してください</v>
      </c>
      <c r="B53" s="629"/>
      <c r="C53" s="629"/>
      <c r="D53" s="629"/>
      <c r="E53" s="1204">
        <f>'08月統合家計簿'!E53</f>
        <v>0</v>
      </c>
      <c r="F53" s="223">
        <f t="shared" si="3"/>
        <v>0</v>
      </c>
      <c r="G53" s="225">
        <f t="shared" si="4"/>
        <v>0</v>
      </c>
    </row>
    <row r="54" spans="1:7" ht="21" customHeight="1" x14ac:dyDescent="0.15">
      <c r="A54" s="626" t="str">
        <f>'08月統合家計簿'!A54</f>
        <v>年内の出金予定項目明細を記してください</v>
      </c>
      <c r="B54" s="629"/>
      <c r="C54" s="629"/>
      <c r="D54" s="629"/>
      <c r="E54" s="1204">
        <f>'08月統合家計簿'!E54</f>
        <v>0</v>
      </c>
      <c r="F54" s="223">
        <f t="shared" si="3"/>
        <v>0</v>
      </c>
      <c r="G54" s="225">
        <f t="shared" si="4"/>
        <v>0</v>
      </c>
    </row>
    <row r="55" spans="1:7" ht="21" customHeight="1" x14ac:dyDescent="0.15">
      <c r="A55" s="626" t="str">
        <f>'08月統合家計簿'!A55</f>
        <v>年内の出金予定項目明細を記してください</v>
      </c>
      <c r="B55" s="629"/>
      <c r="C55" s="629"/>
      <c r="D55" s="629"/>
      <c r="E55" s="1204">
        <f>'08月統合家計簿'!E55</f>
        <v>0</v>
      </c>
      <c r="F55" s="223">
        <f t="shared" si="3"/>
        <v>0</v>
      </c>
      <c r="G55" s="225">
        <f t="shared" si="4"/>
        <v>0</v>
      </c>
    </row>
    <row r="56" spans="1:7" ht="21" customHeight="1" x14ac:dyDescent="0.15">
      <c r="A56" s="626" t="str">
        <f>'08月統合家計簿'!A56</f>
        <v>年内の出金予定項目明細を記してください</v>
      </c>
      <c r="B56" s="629"/>
      <c r="C56" s="629"/>
      <c r="D56" s="629"/>
      <c r="E56" s="1204">
        <f>'08月統合家計簿'!E56</f>
        <v>0</v>
      </c>
      <c r="F56" s="223">
        <f t="shared" si="3"/>
        <v>0</v>
      </c>
      <c r="G56" s="225">
        <f t="shared" si="4"/>
        <v>0</v>
      </c>
    </row>
    <row r="57" spans="1:7" ht="21" customHeight="1" thickBot="1" x14ac:dyDescent="0.2">
      <c r="A57" s="626" t="str">
        <f>'08月統合家計簿'!A57</f>
        <v>年内の出金予定項目明細を記してください</v>
      </c>
      <c r="B57" s="634"/>
      <c r="C57" s="634"/>
      <c r="D57" s="634"/>
      <c r="E57" s="1205">
        <f>'08月統合家計簿'!E57</f>
        <v>0</v>
      </c>
      <c r="F57" s="227">
        <f t="shared" si="3"/>
        <v>0</v>
      </c>
      <c r="G57" s="292">
        <f t="shared" si="4"/>
        <v>0</v>
      </c>
    </row>
    <row r="58" spans="1:7" ht="42" customHeight="1" thickBot="1" x14ac:dyDescent="0.2">
      <c r="A58" s="213"/>
      <c r="B58" s="198"/>
      <c r="C58" s="198"/>
      <c r="D58" s="202" t="s">
        <v>69</v>
      </c>
      <c r="E58" s="221">
        <f>SUM(E38:E57)</f>
        <v>0</v>
      </c>
      <c r="F58" s="221">
        <f>SUM(F38:F57)</f>
        <v>0</v>
      </c>
      <c r="G58" s="226">
        <f>SUM(G38:G57)</f>
        <v>0</v>
      </c>
    </row>
    <row r="59" spans="1:7" ht="39.75" customHeight="1" x14ac:dyDescent="0.2">
      <c r="A59" s="193"/>
      <c r="B59" s="1"/>
      <c r="C59" s="1"/>
      <c r="D59" s="1"/>
      <c r="E59" s="1"/>
      <c r="F59" s="207" t="s">
        <v>75</v>
      </c>
      <c r="G59" s="229">
        <f>G34-G58</f>
        <v>0</v>
      </c>
    </row>
    <row r="60" spans="1:7" ht="18" customHeight="1" x14ac:dyDescent="0.15">
      <c r="A60" s="194"/>
      <c r="B60" s="1"/>
      <c r="C60" s="1"/>
      <c r="D60" s="1"/>
      <c r="E60" s="200"/>
      <c r="F60" s="1"/>
      <c r="G60" s="219" t="s">
        <v>188</v>
      </c>
    </row>
    <row r="61" spans="1:7" ht="18" customHeight="1" x14ac:dyDescent="0.15">
      <c r="A61" s="194"/>
      <c r="B61" s="1"/>
      <c r="C61" s="1"/>
      <c r="D61" s="1"/>
      <c r="E61" s="200"/>
      <c r="F61" s="219"/>
      <c r="G61" s="2"/>
    </row>
  </sheetData>
  <sheetProtection sheet="1" objects="1" scenarios="1"/>
  <mergeCells count="7">
    <mergeCell ref="A37:D37"/>
    <mergeCell ref="A1:G1"/>
    <mergeCell ref="A2:G2"/>
    <mergeCell ref="A20:G20"/>
    <mergeCell ref="A6:B6"/>
    <mergeCell ref="A23:F23"/>
    <mergeCell ref="A22:D22"/>
  </mergeCells>
  <phoneticPr fontId="1"/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>
    <tabColor rgb="FFF7EEE5"/>
  </sheetPr>
  <dimension ref="A1:AD57"/>
  <sheetViews>
    <sheetView workbookViewId="0">
      <pane xSplit="1" ySplit="4" topLeftCell="B5" activePane="bottomRight" state="frozen"/>
      <selection activeCell="B55" sqref="B55"/>
      <selection pane="topRight" activeCell="B55" sqref="B55"/>
      <selection pane="bottomLeft" activeCell="B55" sqref="B55"/>
      <selection pane="bottomRight" sqref="A1:L1"/>
    </sheetView>
  </sheetViews>
  <sheetFormatPr defaultRowHeight="18.75" x14ac:dyDescent="0.4"/>
  <cols>
    <col min="1" max="1" width="15.625" style="11" customWidth="1"/>
    <col min="2" max="3" width="13.125" style="11" customWidth="1"/>
    <col min="4" max="4" width="35.625" style="11" customWidth="1"/>
    <col min="5" max="5" width="9.625" style="11" customWidth="1"/>
    <col min="6" max="6" width="13.125" style="11" customWidth="1"/>
    <col min="7" max="7" width="35.625" style="11" customWidth="1"/>
    <col min="8" max="8" width="9.625" style="10" customWidth="1"/>
    <col min="9" max="9" width="13.125" style="11" customWidth="1"/>
    <col min="10" max="10" width="35.625" style="11" customWidth="1"/>
    <col min="11" max="11" width="9.625" style="11" customWidth="1"/>
    <col min="12" max="12" width="16.625" style="122" bestFit="1" customWidth="1"/>
    <col min="13" max="13" width="13.75" style="14" customWidth="1"/>
    <col min="14" max="14" width="14.25" style="15" bestFit="1" customWidth="1"/>
    <col min="15" max="15" width="10.875" style="16" bestFit="1" customWidth="1"/>
    <col min="16" max="16" width="9" style="11"/>
    <col min="17" max="17" width="10.25" style="17" bestFit="1" customWidth="1"/>
    <col min="18" max="18" width="14.5" style="18" customWidth="1"/>
    <col min="19" max="19" width="10.625" style="19" bestFit="1" customWidth="1"/>
    <col min="20" max="20" width="9.125" style="20" bestFit="1" customWidth="1"/>
    <col min="21" max="21" width="9" style="21"/>
    <col min="22" max="22" width="16.5" style="18" customWidth="1"/>
    <col min="23" max="23" width="11.375" style="20" bestFit="1" customWidth="1"/>
    <col min="24" max="24" width="12.125" style="22" customWidth="1"/>
    <col min="25" max="25" width="12.625" style="23" customWidth="1"/>
    <col min="26" max="26" width="10.5" style="24" bestFit="1" customWidth="1"/>
    <col min="27" max="27" width="9.125" style="25" bestFit="1" customWidth="1"/>
    <col min="28" max="28" width="5.125" style="123" customWidth="1"/>
    <col min="29" max="29" width="10" style="17" customWidth="1"/>
    <col min="30" max="30" width="12.25" style="17" customWidth="1"/>
    <col min="31" max="31" width="12.25" style="11" customWidth="1"/>
    <col min="32" max="16384" width="9" style="11"/>
  </cols>
  <sheetData>
    <row r="1" spans="1:28" ht="63" customHeight="1" x14ac:dyDescent="0.4">
      <c r="A1" s="1230" t="s">
        <v>245</v>
      </c>
      <c r="B1" s="1230"/>
      <c r="C1" s="1230"/>
      <c r="D1" s="1230"/>
      <c r="E1" s="1230"/>
      <c r="F1" s="1230"/>
      <c r="G1" s="1230"/>
      <c r="H1" s="1230"/>
      <c r="I1" s="1230"/>
      <c r="J1" s="1230"/>
      <c r="K1" s="1230"/>
      <c r="L1" s="1230"/>
      <c r="AB1" s="31"/>
    </row>
    <row r="2" spans="1:28" ht="21" customHeight="1" x14ac:dyDescent="0.4">
      <c r="A2" s="1231" t="s">
        <v>10</v>
      </c>
      <c r="B2" s="1231"/>
      <c r="C2" s="1231"/>
      <c r="D2" s="1231"/>
      <c r="E2" s="1231"/>
      <c r="F2" s="1231"/>
      <c r="G2" s="1231"/>
      <c r="H2" s="1231"/>
      <c r="I2" s="1231"/>
      <c r="J2" s="1231"/>
      <c r="K2" s="1231"/>
      <c r="L2" s="1231"/>
      <c r="AB2" s="31"/>
    </row>
    <row r="3" spans="1:28" ht="21" customHeight="1" thickBot="1" x14ac:dyDescent="0.45">
      <c r="A3" s="9" t="s">
        <v>130</v>
      </c>
      <c r="C3" s="32" t="s">
        <v>11</v>
      </c>
      <c r="D3" s="33"/>
      <c r="E3" s="33"/>
      <c r="F3" s="34"/>
      <c r="G3" s="33"/>
      <c r="H3" s="33"/>
      <c r="I3" s="35"/>
      <c r="J3" s="12" t="s">
        <v>6</v>
      </c>
      <c r="K3" s="13" t="s">
        <v>7</v>
      </c>
      <c r="L3" s="36">
        <f ca="1">NOW()</f>
        <v>44276.014670717595</v>
      </c>
      <c r="AB3" s="17"/>
    </row>
    <row r="4" spans="1:28" ht="52.5" customHeight="1" thickTop="1" thickBot="1" x14ac:dyDescent="0.45">
      <c r="A4" s="37" t="s">
        <v>12</v>
      </c>
      <c r="B4" s="38" t="s">
        <v>13</v>
      </c>
      <c r="C4" s="39" t="s">
        <v>14</v>
      </c>
      <c r="D4" s="40" t="s">
        <v>15</v>
      </c>
      <c r="E4" s="41" t="s">
        <v>16</v>
      </c>
      <c r="F4" s="42" t="s">
        <v>17</v>
      </c>
      <c r="G4" s="43" t="s">
        <v>18</v>
      </c>
      <c r="H4" s="44" t="s">
        <v>19</v>
      </c>
      <c r="I4" s="45" t="s">
        <v>20</v>
      </c>
      <c r="J4" s="46" t="s">
        <v>21</v>
      </c>
      <c r="K4" s="47" t="s">
        <v>22</v>
      </c>
      <c r="L4" s="48" t="s">
        <v>23</v>
      </c>
      <c r="M4" s="49"/>
      <c r="N4" s="50"/>
      <c r="O4" s="51"/>
      <c r="Q4" s="52"/>
      <c r="R4" s="49"/>
      <c r="S4" s="53"/>
      <c r="T4" s="54"/>
      <c r="U4" s="55"/>
      <c r="AB4" s="17"/>
    </row>
    <row r="5" spans="1:28" ht="19.5" thickTop="1" x14ac:dyDescent="0.4">
      <c r="A5" s="56" t="str">
        <f>'09月統合家計簿'!A7</f>
        <v>○○銀行　１</v>
      </c>
      <c r="B5" s="182">
        <f>'08月銀行口座入出金表'!L5</f>
        <v>0</v>
      </c>
      <c r="C5" s="57">
        <f>'09月カード利用明細表'!B14</f>
        <v>0</v>
      </c>
      <c r="D5" s="806" t="s">
        <v>50</v>
      </c>
      <c r="E5" s="592"/>
      <c r="F5" s="608"/>
      <c r="G5" s="623"/>
      <c r="H5" s="614"/>
      <c r="I5" s="624"/>
      <c r="J5" s="623"/>
      <c r="K5" s="625"/>
      <c r="L5" s="58">
        <f>B5-SUM(C5:C7)+SUM(F5:F9)-SUM(I5:I9)</f>
        <v>0</v>
      </c>
      <c r="M5" s="49"/>
      <c r="N5" s="59"/>
      <c r="O5" s="51"/>
      <c r="Q5" s="52"/>
      <c r="R5" s="49"/>
      <c r="S5" s="53"/>
      <c r="T5" s="54"/>
      <c r="U5" s="55"/>
      <c r="AB5" s="17"/>
    </row>
    <row r="6" spans="1:28" x14ac:dyDescent="0.4">
      <c r="A6" s="60" t="s">
        <v>24</v>
      </c>
      <c r="B6" s="61"/>
      <c r="C6" s="617"/>
      <c r="D6" s="591"/>
      <c r="E6" s="618"/>
      <c r="F6" s="593"/>
      <c r="G6" s="619"/>
      <c r="H6" s="595"/>
      <c r="I6" s="596"/>
      <c r="J6" s="594"/>
      <c r="K6" s="597"/>
      <c r="L6" s="62"/>
      <c r="M6" s="49"/>
      <c r="N6" s="50"/>
      <c r="O6" s="51"/>
      <c r="Q6" s="52"/>
      <c r="R6" s="49"/>
      <c r="S6" s="53"/>
      <c r="T6" s="54"/>
      <c r="U6" s="55"/>
      <c r="AB6" s="17"/>
    </row>
    <row r="7" spans="1:28" x14ac:dyDescent="0.4">
      <c r="A7" s="63">
        <f>SUM(C5:C7)</f>
        <v>0</v>
      </c>
      <c r="B7" s="61"/>
      <c r="C7" s="590"/>
      <c r="D7" s="591"/>
      <c r="E7" s="592"/>
      <c r="F7" s="593"/>
      <c r="G7" s="594"/>
      <c r="H7" s="595"/>
      <c r="I7" s="596"/>
      <c r="J7" s="594"/>
      <c r="K7" s="597"/>
      <c r="L7" s="62"/>
      <c r="M7" s="49"/>
      <c r="N7" s="50"/>
      <c r="O7" s="51"/>
      <c r="Q7" s="52"/>
      <c r="R7" s="49"/>
      <c r="S7" s="53"/>
      <c r="T7" s="54"/>
      <c r="U7" s="55"/>
      <c r="AB7" s="17"/>
    </row>
    <row r="8" spans="1:28" x14ac:dyDescent="0.4">
      <c r="A8" s="64" t="s">
        <v>25</v>
      </c>
      <c r="B8" s="61"/>
      <c r="C8" s="590"/>
      <c r="D8" s="613"/>
      <c r="E8" s="592"/>
      <c r="F8" s="593"/>
      <c r="G8" s="594"/>
      <c r="H8" s="595"/>
      <c r="I8" s="596"/>
      <c r="J8" s="594"/>
      <c r="K8" s="597"/>
      <c r="L8" s="62"/>
      <c r="M8" s="49"/>
      <c r="N8" s="50"/>
      <c r="O8" s="51"/>
      <c r="Q8" s="52"/>
      <c r="R8" s="49"/>
      <c r="S8" s="53"/>
      <c r="T8" s="54"/>
      <c r="U8" s="55"/>
      <c r="AB8" s="17"/>
    </row>
    <row r="9" spans="1:28" ht="19.5" thickBot="1" x14ac:dyDescent="0.45">
      <c r="A9" s="65">
        <f>B5-SUM(C5:C9)</f>
        <v>0</v>
      </c>
      <c r="B9" s="66"/>
      <c r="C9" s="620"/>
      <c r="D9" s="621"/>
      <c r="E9" s="622"/>
      <c r="F9" s="601"/>
      <c r="G9" s="602"/>
      <c r="H9" s="603"/>
      <c r="I9" s="604"/>
      <c r="J9" s="602"/>
      <c r="K9" s="605"/>
      <c r="L9" s="67"/>
      <c r="M9" s="49"/>
      <c r="N9" s="50"/>
      <c r="O9" s="51"/>
      <c r="Q9" s="52"/>
      <c r="R9" s="49"/>
      <c r="S9" s="53"/>
      <c r="T9" s="54"/>
      <c r="U9" s="55"/>
      <c r="AB9" s="17"/>
    </row>
    <row r="10" spans="1:28" x14ac:dyDescent="0.4">
      <c r="A10" s="68" t="str">
        <f>'09月統合家計簿'!A8</f>
        <v>○○銀行　２</v>
      </c>
      <c r="B10" s="220">
        <f>'08月銀行口座入出金表'!L10</f>
        <v>0</v>
      </c>
      <c r="C10" s="69">
        <f>'09月カード利用明細表'!B26</f>
        <v>0</v>
      </c>
      <c r="D10" s="606" t="s">
        <v>51</v>
      </c>
      <c r="E10" s="607"/>
      <c r="F10" s="608"/>
      <c r="G10" s="609"/>
      <c r="H10" s="595"/>
      <c r="I10" s="610"/>
      <c r="J10" s="609"/>
      <c r="K10" s="611"/>
      <c r="L10" s="58">
        <f>B10-SUM(C10:C14)+SUM(F10:F14)-SUM(I10:I14)</f>
        <v>0</v>
      </c>
      <c r="M10" s="49"/>
      <c r="N10" s="50"/>
      <c r="O10" s="51"/>
      <c r="Q10" s="52"/>
      <c r="R10" s="49"/>
      <c r="S10" s="53"/>
      <c r="T10" s="54"/>
      <c r="U10" s="55"/>
      <c r="AB10" s="17"/>
    </row>
    <row r="11" spans="1:28" x14ac:dyDescent="0.4">
      <c r="A11" s="60" t="s">
        <v>24</v>
      </c>
      <c r="B11" s="61"/>
      <c r="C11" s="590"/>
      <c r="D11" s="591"/>
      <c r="E11" s="592"/>
      <c r="F11" s="593"/>
      <c r="G11" s="594"/>
      <c r="H11" s="595"/>
      <c r="I11" s="596"/>
      <c r="J11" s="594"/>
      <c r="K11" s="597"/>
      <c r="L11" s="62"/>
      <c r="M11" s="49"/>
      <c r="N11" s="50"/>
      <c r="O11" s="51"/>
      <c r="Q11" s="52"/>
      <c r="R11" s="49"/>
      <c r="S11" s="53"/>
      <c r="T11" s="54"/>
      <c r="U11" s="55"/>
      <c r="AB11" s="17"/>
    </row>
    <row r="12" spans="1:28" x14ac:dyDescent="0.4">
      <c r="A12" s="63">
        <f>SUM(C10:C14)</f>
        <v>0</v>
      </c>
      <c r="B12" s="61"/>
      <c r="C12" s="590"/>
      <c r="D12" s="591"/>
      <c r="E12" s="592"/>
      <c r="F12" s="593"/>
      <c r="G12" s="594"/>
      <c r="H12" s="595"/>
      <c r="I12" s="596"/>
      <c r="J12" s="594"/>
      <c r="K12" s="597"/>
      <c r="L12" s="62"/>
      <c r="M12" s="49"/>
      <c r="N12" s="50"/>
      <c r="O12" s="51"/>
      <c r="Q12" s="52"/>
      <c r="R12" s="49"/>
      <c r="S12" s="53"/>
      <c r="T12" s="54"/>
      <c r="U12" s="55"/>
      <c r="AB12" s="17"/>
    </row>
    <row r="13" spans="1:28" x14ac:dyDescent="0.4">
      <c r="A13" s="64" t="s">
        <v>25</v>
      </c>
      <c r="B13" s="61"/>
      <c r="C13" s="590"/>
      <c r="D13" s="613"/>
      <c r="E13" s="592"/>
      <c r="F13" s="593"/>
      <c r="G13" s="594"/>
      <c r="H13" s="595"/>
      <c r="I13" s="596"/>
      <c r="J13" s="594"/>
      <c r="K13" s="597"/>
      <c r="L13" s="62"/>
      <c r="M13" s="49"/>
      <c r="N13" s="50"/>
      <c r="O13" s="51"/>
      <c r="Q13" s="52"/>
      <c r="R13" s="49"/>
      <c r="S13" s="53"/>
      <c r="T13" s="54"/>
      <c r="U13" s="55"/>
      <c r="AB13" s="17"/>
    </row>
    <row r="14" spans="1:28" ht="19.5" thickBot="1" x14ac:dyDescent="0.45">
      <c r="A14" s="65">
        <f>B10-SUM(C10:C14)</f>
        <v>0</v>
      </c>
      <c r="B14" s="66"/>
      <c r="C14" s="598"/>
      <c r="D14" s="616"/>
      <c r="E14" s="600"/>
      <c r="F14" s="601"/>
      <c r="G14" s="602"/>
      <c r="H14" s="603"/>
      <c r="I14" s="604"/>
      <c r="J14" s="602"/>
      <c r="K14" s="605"/>
      <c r="L14" s="67"/>
      <c r="M14" s="49"/>
      <c r="N14" s="50"/>
      <c r="O14" s="51"/>
      <c r="Q14" s="52"/>
      <c r="R14" s="49"/>
      <c r="S14" s="53"/>
      <c r="T14" s="54"/>
      <c r="U14" s="55"/>
      <c r="AB14" s="17"/>
    </row>
    <row r="15" spans="1:28" x14ac:dyDescent="0.4">
      <c r="A15" s="68" t="str">
        <f>'09月統合家計簿'!A9</f>
        <v>○○銀行　３</v>
      </c>
      <c r="B15" s="220">
        <f>'08月銀行口座入出金表'!L15</f>
        <v>0</v>
      </c>
      <c r="C15" s="69">
        <f>'09月カード利用明細表'!B38</f>
        <v>0</v>
      </c>
      <c r="D15" s="606" t="s">
        <v>52</v>
      </c>
      <c r="E15" s="607"/>
      <c r="F15" s="608"/>
      <c r="G15" s="609"/>
      <c r="H15" s="595"/>
      <c r="I15" s="610"/>
      <c r="J15" s="609"/>
      <c r="K15" s="611"/>
      <c r="L15" s="58">
        <f>B15-SUM(C15:C19)+SUM(F15:F19)-SUM(I15:I19)</f>
        <v>0</v>
      </c>
      <c r="M15" s="49"/>
      <c r="N15" s="50"/>
      <c r="O15" s="51"/>
      <c r="Q15" s="52"/>
      <c r="R15" s="49"/>
      <c r="S15" s="53"/>
      <c r="T15" s="54"/>
      <c r="U15" s="55"/>
      <c r="AB15" s="17"/>
    </row>
    <row r="16" spans="1:28" x14ac:dyDescent="0.4">
      <c r="A16" s="60" t="s">
        <v>24</v>
      </c>
      <c r="B16" s="61"/>
      <c r="C16" s="590"/>
      <c r="D16" s="591"/>
      <c r="E16" s="592"/>
      <c r="F16" s="593"/>
      <c r="G16" s="594"/>
      <c r="H16" s="595"/>
      <c r="I16" s="596"/>
      <c r="J16" s="594"/>
      <c r="K16" s="597"/>
      <c r="L16" s="62"/>
      <c r="M16" s="49"/>
      <c r="N16" s="50"/>
      <c r="O16" s="51"/>
      <c r="Q16" s="52"/>
      <c r="R16" s="49"/>
      <c r="S16" s="53"/>
      <c r="T16" s="54"/>
      <c r="U16" s="55"/>
      <c r="AB16" s="17"/>
    </row>
    <row r="17" spans="1:27" s="17" customFormat="1" x14ac:dyDescent="0.4">
      <c r="A17" s="63">
        <f>SUM(C15:C19)</f>
        <v>0</v>
      </c>
      <c r="B17" s="61"/>
      <c r="C17" s="590"/>
      <c r="D17" s="613"/>
      <c r="E17" s="592"/>
      <c r="F17" s="593"/>
      <c r="G17" s="594"/>
      <c r="H17" s="595"/>
      <c r="I17" s="596"/>
      <c r="J17" s="594"/>
      <c r="K17" s="597"/>
      <c r="L17" s="62"/>
      <c r="M17" s="49"/>
      <c r="N17" s="50"/>
      <c r="O17" s="51"/>
      <c r="P17" s="11"/>
      <c r="Q17" s="52"/>
      <c r="R17" s="49"/>
      <c r="S17" s="53"/>
      <c r="T17" s="54"/>
      <c r="U17" s="55"/>
      <c r="V17" s="18"/>
      <c r="W17" s="20"/>
      <c r="X17" s="22"/>
      <c r="Y17" s="23"/>
      <c r="Z17" s="24"/>
      <c r="AA17" s="25"/>
    </row>
    <row r="18" spans="1:27" s="17" customFormat="1" x14ac:dyDescent="0.4">
      <c r="A18" s="64" t="s">
        <v>25</v>
      </c>
      <c r="B18" s="61"/>
      <c r="C18" s="590"/>
      <c r="D18" s="613"/>
      <c r="E18" s="592"/>
      <c r="F18" s="593"/>
      <c r="G18" s="594"/>
      <c r="H18" s="595"/>
      <c r="I18" s="596"/>
      <c r="J18" s="594"/>
      <c r="K18" s="597"/>
      <c r="L18" s="62"/>
      <c r="M18" s="49"/>
      <c r="N18" s="50"/>
      <c r="O18" s="51"/>
      <c r="P18" s="11"/>
      <c r="Q18" s="52"/>
      <c r="R18" s="49"/>
      <c r="S18" s="53"/>
      <c r="T18" s="54"/>
      <c r="U18" s="55"/>
      <c r="V18" s="18"/>
      <c r="W18" s="20"/>
      <c r="X18" s="22"/>
      <c r="Y18" s="23"/>
      <c r="Z18" s="24"/>
      <c r="AA18" s="25"/>
    </row>
    <row r="19" spans="1:27" s="17" customFormat="1" ht="19.5" thickBot="1" x14ac:dyDescent="0.45">
      <c r="A19" s="65">
        <f>B15-SUM(C15:C19)</f>
        <v>0</v>
      </c>
      <c r="B19" s="66"/>
      <c r="C19" s="598"/>
      <c r="D19" s="613"/>
      <c r="E19" s="600"/>
      <c r="F19" s="601"/>
      <c r="G19" s="602"/>
      <c r="H19" s="603"/>
      <c r="I19" s="604"/>
      <c r="J19" s="602"/>
      <c r="K19" s="605"/>
      <c r="L19" s="67"/>
      <c r="M19" s="49"/>
      <c r="N19" s="50"/>
      <c r="O19" s="51"/>
      <c r="P19" s="11"/>
      <c r="Q19" s="52"/>
      <c r="R19" s="49"/>
      <c r="S19" s="53"/>
      <c r="T19" s="54"/>
      <c r="U19" s="55"/>
      <c r="V19" s="18"/>
      <c r="W19" s="20"/>
      <c r="X19" s="22"/>
      <c r="Y19" s="23"/>
      <c r="Z19" s="24"/>
      <c r="AA19" s="25"/>
    </row>
    <row r="20" spans="1:27" s="17" customFormat="1" x14ac:dyDescent="0.4">
      <c r="A20" s="68" t="str">
        <f>'09月統合家計簿'!A10</f>
        <v>○○銀行　４</v>
      </c>
      <c r="B20" s="220">
        <f>'08月銀行口座入出金表'!L20</f>
        <v>0</v>
      </c>
      <c r="C20" s="69">
        <f>'09月カード利用明細表'!B50</f>
        <v>0</v>
      </c>
      <c r="D20" s="606" t="s">
        <v>53</v>
      </c>
      <c r="E20" s="607"/>
      <c r="F20" s="608"/>
      <c r="G20" s="609"/>
      <c r="H20" s="595"/>
      <c r="I20" s="610"/>
      <c r="J20" s="609"/>
      <c r="K20" s="611"/>
      <c r="L20" s="58">
        <f>B20-SUM(C20:C24)+SUM(F20:F24)-SUM(I20:I24)</f>
        <v>0</v>
      </c>
      <c r="M20" s="49"/>
      <c r="N20" s="50"/>
      <c r="O20" s="51"/>
      <c r="P20" s="11"/>
      <c r="Q20" s="52"/>
      <c r="R20" s="49"/>
      <c r="S20" s="53"/>
      <c r="T20" s="54"/>
      <c r="U20" s="55"/>
      <c r="V20" s="18"/>
      <c r="W20" s="20"/>
      <c r="X20" s="22"/>
      <c r="Y20" s="23"/>
      <c r="Z20" s="24"/>
      <c r="AA20" s="25"/>
    </row>
    <row r="21" spans="1:27" s="17" customFormat="1" x14ac:dyDescent="0.4">
      <c r="A21" s="60" t="s">
        <v>24</v>
      </c>
      <c r="B21" s="61"/>
      <c r="C21" s="590"/>
      <c r="D21" s="591"/>
      <c r="E21" s="592"/>
      <c r="F21" s="593"/>
      <c r="G21" s="594"/>
      <c r="H21" s="595"/>
      <c r="I21" s="596"/>
      <c r="J21" s="594"/>
      <c r="K21" s="597"/>
      <c r="L21" s="62"/>
      <c r="M21" s="49"/>
      <c r="N21" s="50"/>
      <c r="O21" s="51"/>
      <c r="P21" s="11"/>
      <c r="Q21" s="52"/>
      <c r="R21" s="49"/>
      <c r="S21" s="53"/>
      <c r="T21" s="54"/>
      <c r="U21" s="55"/>
      <c r="V21" s="18"/>
      <c r="W21" s="20"/>
      <c r="X21" s="22"/>
      <c r="Y21" s="23"/>
      <c r="Z21" s="24"/>
      <c r="AA21" s="25"/>
    </row>
    <row r="22" spans="1:27" s="17" customFormat="1" x14ac:dyDescent="0.4">
      <c r="A22" s="63">
        <f>SUM(C20:C24)</f>
        <v>0</v>
      </c>
      <c r="B22" s="61"/>
      <c r="C22" s="590"/>
      <c r="D22" s="591"/>
      <c r="E22" s="592"/>
      <c r="F22" s="593"/>
      <c r="G22" s="594"/>
      <c r="H22" s="595"/>
      <c r="I22" s="596"/>
      <c r="J22" s="594"/>
      <c r="K22" s="597"/>
      <c r="L22" s="62"/>
      <c r="M22" s="49"/>
      <c r="N22" s="50"/>
      <c r="O22" s="51"/>
      <c r="P22" s="11"/>
      <c r="Q22" s="52"/>
      <c r="R22" s="49"/>
      <c r="S22" s="53"/>
      <c r="T22" s="54"/>
      <c r="U22" s="55"/>
      <c r="V22" s="18"/>
      <c r="W22" s="20"/>
      <c r="X22" s="22"/>
      <c r="Y22" s="23"/>
      <c r="Z22" s="24"/>
      <c r="AA22" s="25"/>
    </row>
    <row r="23" spans="1:27" s="17" customFormat="1" x14ac:dyDescent="0.4">
      <c r="A23" s="64" t="s">
        <v>25</v>
      </c>
      <c r="B23" s="61"/>
      <c r="C23" s="590"/>
      <c r="D23" s="591"/>
      <c r="E23" s="592"/>
      <c r="F23" s="593"/>
      <c r="G23" s="594"/>
      <c r="H23" s="595"/>
      <c r="I23" s="596"/>
      <c r="J23" s="594"/>
      <c r="K23" s="597"/>
      <c r="L23" s="62"/>
      <c r="M23" s="49"/>
      <c r="N23" s="50"/>
      <c r="O23" s="51"/>
      <c r="P23" s="11"/>
      <c r="Q23" s="52"/>
      <c r="R23" s="49"/>
      <c r="S23" s="53"/>
      <c r="T23" s="54"/>
      <c r="U23" s="55"/>
      <c r="V23" s="18"/>
      <c r="W23" s="20"/>
      <c r="X23" s="22"/>
      <c r="Y23" s="23"/>
      <c r="Z23" s="24"/>
      <c r="AA23" s="25"/>
    </row>
    <row r="24" spans="1:27" s="17" customFormat="1" ht="19.5" thickBot="1" x14ac:dyDescent="0.45">
      <c r="A24" s="65">
        <f>B20-SUM(C20:C24)</f>
        <v>0</v>
      </c>
      <c r="B24" s="66"/>
      <c r="C24" s="598"/>
      <c r="D24" s="599"/>
      <c r="E24" s="600"/>
      <c r="F24" s="601"/>
      <c r="G24" s="602"/>
      <c r="H24" s="603"/>
      <c r="I24" s="604"/>
      <c r="J24" s="602"/>
      <c r="K24" s="605"/>
      <c r="L24" s="67"/>
      <c r="M24" s="49"/>
      <c r="N24" s="50"/>
      <c r="O24" s="51"/>
      <c r="P24" s="11"/>
      <c r="Q24" s="52"/>
      <c r="R24" s="49"/>
      <c r="S24" s="53"/>
      <c r="T24" s="54"/>
      <c r="U24" s="55"/>
      <c r="V24" s="18"/>
      <c r="W24" s="20"/>
      <c r="X24" s="22"/>
      <c r="Y24" s="23"/>
      <c r="Z24" s="24"/>
      <c r="AA24" s="25"/>
    </row>
    <row r="25" spans="1:27" s="17" customFormat="1" x14ac:dyDescent="0.4">
      <c r="A25" s="68" t="str">
        <f>'09月統合家計簿'!A11</f>
        <v>○○銀行　５</v>
      </c>
      <c r="B25" s="220">
        <f>'08月銀行口座入出金表'!L25</f>
        <v>0</v>
      </c>
      <c r="C25" s="69">
        <f>'09月カード利用明細表'!B62</f>
        <v>0</v>
      </c>
      <c r="D25" s="606" t="s">
        <v>54</v>
      </c>
      <c r="E25" s="607"/>
      <c r="F25" s="608"/>
      <c r="G25" s="609"/>
      <c r="H25" s="595"/>
      <c r="I25" s="610"/>
      <c r="J25" s="609"/>
      <c r="K25" s="611"/>
      <c r="L25" s="58">
        <f>B25-SUM(C25:C29)+SUM(F25:F29)-SUM(I25:I29)</f>
        <v>0</v>
      </c>
      <c r="M25" s="49"/>
      <c r="N25" s="50"/>
      <c r="O25" s="51"/>
      <c r="P25" s="11"/>
      <c r="Q25" s="52"/>
      <c r="R25" s="49"/>
      <c r="S25" s="53"/>
      <c r="T25" s="54"/>
      <c r="U25" s="55"/>
      <c r="V25" s="18"/>
      <c r="W25" s="20"/>
      <c r="X25" s="22"/>
      <c r="Y25" s="23"/>
      <c r="Z25" s="24"/>
      <c r="AA25" s="25"/>
    </row>
    <row r="26" spans="1:27" s="17" customFormat="1" x14ac:dyDescent="0.4">
      <c r="A26" s="60" t="s">
        <v>24</v>
      </c>
      <c r="B26" s="61"/>
      <c r="C26" s="590"/>
      <c r="D26" s="591"/>
      <c r="E26" s="592"/>
      <c r="F26" s="593"/>
      <c r="G26" s="594"/>
      <c r="H26" s="595"/>
      <c r="I26" s="596"/>
      <c r="J26" s="594"/>
      <c r="K26" s="597"/>
      <c r="L26" s="62"/>
      <c r="M26" s="49"/>
      <c r="N26" s="50"/>
      <c r="O26" s="51"/>
      <c r="P26" s="11"/>
      <c r="Q26" s="52"/>
      <c r="R26" s="49"/>
      <c r="S26" s="53"/>
      <c r="T26" s="54"/>
      <c r="U26" s="55"/>
      <c r="V26" s="18"/>
      <c r="W26" s="20"/>
      <c r="X26" s="22"/>
      <c r="Y26" s="23"/>
      <c r="Z26" s="24"/>
      <c r="AA26" s="25"/>
    </row>
    <row r="27" spans="1:27" s="17" customFormat="1" x14ac:dyDescent="0.4">
      <c r="A27" s="63">
        <f>SUM(C25:C29)</f>
        <v>0</v>
      </c>
      <c r="B27" s="61"/>
      <c r="C27" s="590"/>
      <c r="D27" s="591"/>
      <c r="E27" s="592"/>
      <c r="F27" s="593"/>
      <c r="G27" s="594"/>
      <c r="H27" s="595"/>
      <c r="I27" s="596"/>
      <c r="J27" s="594"/>
      <c r="K27" s="597"/>
      <c r="L27" s="62"/>
      <c r="M27" s="49"/>
      <c r="N27" s="50"/>
      <c r="O27" s="51"/>
      <c r="P27" s="11"/>
      <c r="Q27" s="52"/>
      <c r="R27" s="49"/>
      <c r="S27" s="53"/>
      <c r="T27" s="54"/>
      <c r="U27" s="55"/>
      <c r="V27" s="18"/>
      <c r="W27" s="20"/>
      <c r="X27" s="22"/>
      <c r="Y27" s="23"/>
      <c r="Z27" s="24"/>
      <c r="AA27" s="25"/>
    </row>
    <row r="28" spans="1:27" s="17" customFormat="1" x14ac:dyDescent="0.4">
      <c r="A28" s="64" t="s">
        <v>25</v>
      </c>
      <c r="B28" s="61"/>
      <c r="C28" s="590"/>
      <c r="D28" s="591"/>
      <c r="E28" s="592"/>
      <c r="F28" s="593"/>
      <c r="G28" s="594"/>
      <c r="H28" s="595"/>
      <c r="I28" s="596"/>
      <c r="J28" s="594"/>
      <c r="K28" s="597"/>
      <c r="L28" s="62"/>
      <c r="M28" s="49"/>
      <c r="N28" s="50"/>
      <c r="O28" s="51"/>
      <c r="P28" s="11"/>
      <c r="Q28" s="52"/>
      <c r="R28" s="49"/>
      <c r="S28" s="53"/>
      <c r="T28" s="54"/>
      <c r="U28" s="55"/>
      <c r="V28" s="18"/>
      <c r="W28" s="20"/>
      <c r="X28" s="22"/>
      <c r="Y28" s="23"/>
      <c r="Z28" s="24"/>
      <c r="AA28" s="25"/>
    </row>
    <row r="29" spans="1:27" s="17" customFormat="1" ht="19.5" thickBot="1" x14ac:dyDescent="0.45">
      <c r="A29" s="65">
        <f>B25-SUM(C25:C29)</f>
        <v>0</v>
      </c>
      <c r="B29" s="66"/>
      <c r="C29" s="598"/>
      <c r="D29" s="599"/>
      <c r="E29" s="600"/>
      <c r="F29" s="601"/>
      <c r="G29" s="602"/>
      <c r="H29" s="603"/>
      <c r="I29" s="604"/>
      <c r="J29" s="602"/>
      <c r="K29" s="605"/>
      <c r="L29" s="67"/>
      <c r="M29" s="49"/>
      <c r="N29" s="50"/>
      <c r="O29" s="51"/>
      <c r="P29" s="11"/>
      <c r="Q29" s="52"/>
      <c r="R29" s="49"/>
      <c r="S29" s="53"/>
      <c r="T29" s="54"/>
      <c r="U29" s="55"/>
      <c r="V29" s="18"/>
      <c r="W29" s="20"/>
      <c r="X29" s="22"/>
      <c r="Y29" s="23"/>
      <c r="Z29" s="24"/>
      <c r="AA29" s="25"/>
    </row>
    <row r="30" spans="1:27" s="17" customFormat="1" x14ac:dyDescent="0.4">
      <c r="A30" s="68" t="str">
        <f>'09月統合家計簿'!A12</f>
        <v>○○銀行　６</v>
      </c>
      <c r="B30" s="220">
        <f>'08月銀行口座入出金表'!L30</f>
        <v>0</v>
      </c>
      <c r="C30" s="69">
        <f>'09月カード利用明細表'!B74</f>
        <v>0</v>
      </c>
      <c r="D30" s="606" t="s">
        <v>55</v>
      </c>
      <c r="E30" s="607"/>
      <c r="F30" s="608"/>
      <c r="G30" s="609"/>
      <c r="H30" s="614"/>
      <c r="I30" s="610"/>
      <c r="J30" s="609"/>
      <c r="K30" s="611"/>
      <c r="L30" s="58">
        <f>B30-SUM(C30:C34)+SUM(F30:F34)-SUM(I30:I34)</f>
        <v>0</v>
      </c>
      <c r="M30" s="49"/>
      <c r="N30" s="50"/>
      <c r="O30" s="51"/>
      <c r="P30" s="11"/>
      <c r="Q30" s="52"/>
      <c r="R30" s="49"/>
      <c r="S30" s="53"/>
      <c r="T30" s="54"/>
      <c r="U30" s="55"/>
      <c r="V30" s="18"/>
      <c r="W30" s="20"/>
      <c r="X30" s="22"/>
      <c r="Y30" s="23"/>
      <c r="Z30" s="24"/>
      <c r="AA30" s="25"/>
    </row>
    <row r="31" spans="1:27" s="17" customFormat="1" x14ac:dyDescent="0.4">
      <c r="A31" s="60" t="s">
        <v>24</v>
      </c>
      <c r="B31" s="61"/>
      <c r="C31" s="590"/>
      <c r="D31" s="615"/>
      <c r="E31" s="592"/>
      <c r="F31" s="593"/>
      <c r="G31" s="594"/>
      <c r="H31" s="595"/>
      <c r="I31" s="596"/>
      <c r="J31" s="594"/>
      <c r="K31" s="597"/>
      <c r="L31" s="62"/>
      <c r="M31" s="49"/>
      <c r="N31" s="50"/>
      <c r="O31" s="51"/>
      <c r="P31" s="11"/>
      <c r="Q31" s="52"/>
      <c r="R31" s="49"/>
      <c r="S31" s="53"/>
      <c r="T31" s="54"/>
      <c r="U31" s="55"/>
      <c r="V31" s="18"/>
      <c r="W31" s="20"/>
      <c r="X31" s="22"/>
      <c r="Y31" s="23"/>
      <c r="Z31" s="24"/>
      <c r="AA31" s="25"/>
    </row>
    <row r="32" spans="1:27" s="17" customFormat="1" x14ac:dyDescent="0.4">
      <c r="A32" s="63">
        <f>SUM(C30:C34)</f>
        <v>0</v>
      </c>
      <c r="B32" s="61"/>
      <c r="C32" s="590"/>
      <c r="D32" s="591"/>
      <c r="E32" s="592"/>
      <c r="F32" s="593"/>
      <c r="G32" s="594"/>
      <c r="H32" s="595"/>
      <c r="I32" s="596"/>
      <c r="J32" s="594"/>
      <c r="K32" s="597"/>
      <c r="L32" s="62"/>
      <c r="M32" s="49"/>
      <c r="N32" s="50"/>
      <c r="O32" s="51"/>
      <c r="P32" s="11"/>
      <c r="Q32" s="52"/>
      <c r="R32" s="49"/>
      <c r="S32" s="53"/>
      <c r="T32" s="54"/>
      <c r="U32" s="55"/>
      <c r="V32" s="18"/>
      <c r="W32" s="20"/>
      <c r="X32" s="22"/>
      <c r="Y32" s="23"/>
      <c r="Z32" s="24"/>
      <c r="AA32" s="25"/>
    </row>
    <row r="33" spans="1:27" s="17" customFormat="1" x14ac:dyDescent="0.4">
      <c r="A33" s="64" t="s">
        <v>25</v>
      </c>
      <c r="B33" s="61"/>
      <c r="C33" s="590"/>
      <c r="D33" s="613"/>
      <c r="E33" s="592"/>
      <c r="F33" s="593"/>
      <c r="G33" s="594"/>
      <c r="H33" s="595"/>
      <c r="I33" s="596"/>
      <c r="J33" s="594"/>
      <c r="K33" s="597"/>
      <c r="L33" s="62"/>
      <c r="M33" s="49"/>
      <c r="N33" s="50"/>
      <c r="O33" s="51"/>
      <c r="P33" s="11"/>
      <c r="Q33" s="52"/>
      <c r="R33" s="49"/>
      <c r="S33" s="53"/>
      <c r="T33" s="54"/>
      <c r="U33" s="55"/>
      <c r="V33" s="18"/>
      <c r="W33" s="20"/>
      <c r="X33" s="22"/>
      <c r="Y33" s="23"/>
      <c r="Z33" s="24"/>
      <c r="AA33" s="25"/>
    </row>
    <row r="34" spans="1:27" s="17" customFormat="1" ht="19.5" thickBot="1" x14ac:dyDescent="0.45">
      <c r="A34" s="65">
        <f>B30-SUM(C30:C34)</f>
        <v>0</v>
      </c>
      <c r="B34" s="66"/>
      <c r="C34" s="598"/>
      <c r="D34" s="613"/>
      <c r="E34" s="600"/>
      <c r="F34" s="601"/>
      <c r="G34" s="602"/>
      <c r="H34" s="603"/>
      <c r="I34" s="604"/>
      <c r="J34" s="602"/>
      <c r="K34" s="605"/>
      <c r="L34" s="67"/>
      <c r="M34" s="49"/>
      <c r="N34" s="50"/>
      <c r="O34" s="51"/>
      <c r="P34" s="11"/>
      <c r="Q34" s="52"/>
      <c r="R34" s="49"/>
      <c r="S34" s="53"/>
      <c r="T34" s="54"/>
      <c r="U34" s="55"/>
      <c r="V34" s="18"/>
      <c r="W34" s="20"/>
      <c r="X34" s="22"/>
      <c r="Y34" s="23"/>
      <c r="Z34" s="24"/>
      <c r="AA34" s="25"/>
    </row>
    <row r="35" spans="1:27" s="17" customFormat="1" x14ac:dyDescent="0.4">
      <c r="A35" s="68" t="str">
        <f>'09月統合家計簿'!A13</f>
        <v>○○銀行　７</v>
      </c>
      <c r="B35" s="220">
        <f>'08月銀行口座入出金表'!L35</f>
        <v>0</v>
      </c>
      <c r="C35" s="69">
        <f>'09月カード利用明細表'!B86</f>
        <v>0</v>
      </c>
      <c r="D35" s="606" t="s">
        <v>56</v>
      </c>
      <c r="E35" s="607"/>
      <c r="F35" s="608"/>
      <c r="G35" s="609"/>
      <c r="H35" s="614"/>
      <c r="I35" s="610"/>
      <c r="J35" s="609"/>
      <c r="K35" s="611"/>
      <c r="L35" s="58">
        <f>B35-SUM(C35:C39)+SUM(F35:F39)-SUM(I35:I39)</f>
        <v>0</v>
      </c>
      <c r="M35" s="49"/>
      <c r="N35" s="50"/>
      <c r="O35" s="51"/>
      <c r="P35" s="11"/>
      <c r="Q35" s="52"/>
      <c r="R35" s="49"/>
      <c r="S35" s="53"/>
      <c r="T35" s="54"/>
      <c r="U35" s="55"/>
      <c r="V35" s="18"/>
      <c r="W35" s="20"/>
      <c r="X35" s="22"/>
      <c r="Y35" s="23"/>
      <c r="Z35" s="24"/>
      <c r="AA35" s="25"/>
    </row>
    <row r="36" spans="1:27" s="17" customFormat="1" x14ac:dyDescent="0.4">
      <c r="A36" s="60" t="s">
        <v>24</v>
      </c>
      <c r="B36" s="61"/>
      <c r="C36" s="590"/>
      <c r="D36" s="612"/>
      <c r="E36" s="592"/>
      <c r="F36" s="593"/>
      <c r="G36" s="594"/>
      <c r="H36" s="595"/>
      <c r="I36" s="596"/>
      <c r="J36" s="594"/>
      <c r="K36" s="597"/>
      <c r="L36" s="62"/>
      <c r="M36" s="49"/>
      <c r="N36" s="50"/>
      <c r="O36" s="51"/>
      <c r="P36" s="11"/>
      <c r="Q36" s="52"/>
      <c r="R36" s="49"/>
      <c r="S36" s="53"/>
      <c r="T36" s="54"/>
      <c r="U36" s="55"/>
      <c r="V36" s="18"/>
      <c r="W36" s="20"/>
      <c r="X36" s="22"/>
      <c r="Y36" s="23"/>
      <c r="Z36" s="24"/>
      <c r="AA36" s="25"/>
    </row>
    <row r="37" spans="1:27" s="17" customFormat="1" x14ac:dyDescent="0.4">
      <c r="A37" s="63">
        <f>SUM(C35:C39)</f>
        <v>0</v>
      </c>
      <c r="B37" s="61"/>
      <c r="C37" s="590"/>
      <c r="D37" s="591"/>
      <c r="E37" s="592"/>
      <c r="F37" s="593"/>
      <c r="G37" s="594"/>
      <c r="H37" s="595"/>
      <c r="I37" s="596"/>
      <c r="J37" s="594"/>
      <c r="K37" s="597"/>
      <c r="L37" s="62"/>
      <c r="M37" s="49"/>
      <c r="N37" s="50"/>
      <c r="O37" s="51"/>
      <c r="P37" s="11"/>
      <c r="Q37" s="52"/>
      <c r="R37" s="49"/>
      <c r="S37" s="53"/>
      <c r="T37" s="54"/>
      <c r="U37" s="55"/>
      <c r="V37" s="18"/>
      <c r="W37" s="20"/>
      <c r="X37" s="22"/>
      <c r="Y37" s="23"/>
      <c r="Z37" s="24"/>
      <c r="AA37" s="25"/>
    </row>
    <row r="38" spans="1:27" s="17" customFormat="1" x14ac:dyDescent="0.4">
      <c r="A38" s="64" t="s">
        <v>25</v>
      </c>
      <c r="B38" s="61"/>
      <c r="C38" s="590"/>
      <c r="D38" s="613"/>
      <c r="E38" s="592"/>
      <c r="F38" s="593"/>
      <c r="G38" s="594"/>
      <c r="H38" s="595"/>
      <c r="I38" s="596"/>
      <c r="J38" s="594"/>
      <c r="K38" s="597"/>
      <c r="L38" s="62"/>
      <c r="M38" s="49"/>
      <c r="N38" s="50"/>
      <c r="O38" s="51"/>
      <c r="P38" s="11"/>
      <c r="Q38" s="52"/>
      <c r="R38" s="49"/>
      <c r="S38" s="53"/>
      <c r="T38" s="54"/>
      <c r="U38" s="55"/>
      <c r="V38" s="18"/>
      <c r="W38" s="20"/>
      <c r="X38" s="22"/>
      <c r="Y38" s="23"/>
      <c r="Z38" s="24"/>
      <c r="AA38" s="25"/>
    </row>
    <row r="39" spans="1:27" s="17" customFormat="1" ht="19.5" thickBot="1" x14ac:dyDescent="0.45">
      <c r="A39" s="65">
        <f>B35-SUM(C35:C39)</f>
        <v>0</v>
      </c>
      <c r="B39" s="66"/>
      <c r="C39" s="598"/>
      <c r="D39" s="613"/>
      <c r="E39" s="600"/>
      <c r="F39" s="601"/>
      <c r="G39" s="602"/>
      <c r="H39" s="603"/>
      <c r="I39" s="604"/>
      <c r="J39" s="602"/>
      <c r="K39" s="605"/>
      <c r="L39" s="67"/>
      <c r="M39" s="49"/>
      <c r="N39" s="50"/>
      <c r="O39" s="51"/>
      <c r="P39" s="11"/>
      <c r="Q39" s="52"/>
      <c r="R39" s="49"/>
      <c r="S39" s="53"/>
      <c r="T39" s="54"/>
      <c r="U39" s="55"/>
      <c r="V39" s="18"/>
      <c r="W39" s="20"/>
      <c r="X39" s="22"/>
      <c r="Y39" s="23"/>
      <c r="Z39" s="24"/>
      <c r="AA39" s="25"/>
    </row>
    <row r="40" spans="1:27" s="17" customFormat="1" x14ac:dyDescent="0.4">
      <c r="A40" s="68" t="str">
        <f>'09月統合家計簿'!A14</f>
        <v>○○銀行　８</v>
      </c>
      <c r="B40" s="220">
        <f>'08月銀行口座入出金表'!L40</f>
        <v>0</v>
      </c>
      <c r="C40" s="69">
        <f>'09月カード利用明細表'!B98</f>
        <v>0</v>
      </c>
      <c r="D40" s="606" t="s">
        <v>223</v>
      </c>
      <c r="E40" s="607"/>
      <c r="F40" s="608"/>
      <c r="G40" s="609"/>
      <c r="H40" s="595"/>
      <c r="I40" s="610"/>
      <c r="J40" s="609"/>
      <c r="K40" s="611"/>
      <c r="L40" s="58">
        <f>B40-SUM(C40:C44)+SUM(F40:F44)-SUM(I40:I44)</f>
        <v>0</v>
      </c>
      <c r="M40" s="49"/>
      <c r="N40" s="50"/>
      <c r="O40" s="51"/>
      <c r="P40" s="11"/>
      <c r="Q40" s="52"/>
      <c r="R40" s="49"/>
      <c r="S40" s="53"/>
      <c r="T40" s="54"/>
      <c r="U40" s="55"/>
      <c r="V40" s="18"/>
      <c r="W40" s="20"/>
      <c r="X40" s="22"/>
      <c r="Y40" s="23"/>
      <c r="Z40" s="24"/>
      <c r="AA40" s="25"/>
    </row>
    <row r="41" spans="1:27" s="17" customFormat="1" x14ac:dyDescent="0.4">
      <c r="A41" s="60" t="s">
        <v>24</v>
      </c>
      <c r="B41" s="61"/>
      <c r="C41" s="590"/>
      <c r="D41" s="612"/>
      <c r="E41" s="592"/>
      <c r="F41" s="593"/>
      <c r="G41" s="594"/>
      <c r="H41" s="595"/>
      <c r="I41" s="596"/>
      <c r="J41" s="594"/>
      <c r="K41" s="597"/>
      <c r="L41" s="62"/>
      <c r="M41" s="49"/>
      <c r="N41" s="50"/>
      <c r="O41" s="51"/>
      <c r="P41" s="11"/>
      <c r="Q41" s="52"/>
      <c r="R41" s="49"/>
      <c r="S41" s="53"/>
      <c r="T41" s="54"/>
      <c r="U41" s="55"/>
      <c r="V41" s="18"/>
      <c r="W41" s="20"/>
      <c r="X41" s="22"/>
      <c r="Y41" s="23"/>
      <c r="Z41" s="24"/>
      <c r="AA41" s="25"/>
    </row>
    <row r="42" spans="1:27" s="17" customFormat="1" x14ac:dyDescent="0.4">
      <c r="A42" s="63">
        <f>SUM(C40:C44)</f>
        <v>0</v>
      </c>
      <c r="B42" s="61"/>
      <c r="C42" s="590"/>
      <c r="D42" s="591"/>
      <c r="E42" s="592"/>
      <c r="F42" s="593"/>
      <c r="G42" s="594"/>
      <c r="H42" s="595"/>
      <c r="I42" s="596"/>
      <c r="J42" s="594"/>
      <c r="K42" s="597"/>
      <c r="L42" s="62"/>
      <c r="M42" s="49"/>
      <c r="N42" s="50"/>
      <c r="O42" s="51"/>
      <c r="P42" s="11"/>
      <c r="Q42" s="52"/>
      <c r="R42" s="49"/>
      <c r="S42" s="53"/>
      <c r="T42" s="54"/>
      <c r="U42" s="55"/>
      <c r="V42" s="18"/>
      <c r="W42" s="20"/>
      <c r="X42" s="22"/>
      <c r="Y42" s="23"/>
      <c r="Z42" s="24"/>
      <c r="AA42" s="25"/>
    </row>
    <row r="43" spans="1:27" s="17" customFormat="1" x14ac:dyDescent="0.4">
      <c r="A43" s="64" t="s">
        <v>25</v>
      </c>
      <c r="B43" s="61"/>
      <c r="C43" s="590"/>
      <c r="D43" s="613"/>
      <c r="E43" s="592"/>
      <c r="F43" s="593"/>
      <c r="G43" s="594"/>
      <c r="H43" s="595"/>
      <c r="I43" s="596"/>
      <c r="J43" s="594"/>
      <c r="K43" s="597"/>
      <c r="L43" s="62"/>
      <c r="M43" s="49"/>
      <c r="N43" s="50"/>
      <c r="O43" s="51"/>
      <c r="P43" s="11"/>
      <c r="Q43" s="52"/>
      <c r="R43" s="49"/>
      <c r="S43" s="53"/>
      <c r="T43" s="54"/>
      <c r="U43" s="55"/>
      <c r="V43" s="18"/>
      <c r="W43" s="20"/>
      <c r="X43" s="22"/>
      <c r="Y43" s="23"/>
      <c r="Z43" s="24"/>
      <c r="AA43" s="25"/>
    </row>
    <row r="44" spans="1:27" s="17" customFormat="1" ht="19.5" thickBot="1" x14ac:dyDescent="0.45">
      <c r="A44" s="65">
        <f>B40-SUM(C40:C44)</f>
        <v>0</v>
      </c>
      <c r="B44" s="66"/>
      <c r="C44" s="598"/>
      <c r="D44" s="613"/>
      <c r="E44" s="600"/>
      <c r="F44" s="601"/>
      <c r="G44" s="602"/>
      <c r="H44" s="603"/>
      <c r="I44" s="604"/>
      <c r="J44" s="602"/>
      <c r="K44" s="605"/>
      <c r="L44" s="67"/>
      <c r="M44" s="49"/>
      <c r="N44" s="50"/>
      <c r="O44" s="51"/>
      <c r="P44" s="11"/>
      <c r="Q44" s="52"/>
      <c r="R44" s="49"/>
      <c r="S44" s="53"/>
      <c r="T44" s="54"/>
      <c r="U44" s="55"/>
      <c r="V44" s="18"/>
      <c r="W44" s="20"/>
      <c r="X44" s="22"/>
      <c r="Y44" s="23"/>
      <c r="Z44" s="24"/>
      <c r="AA44" s="25"/>
    </row>
    <row r="45" spans="1:27" s="17" customFormat="1" x14ac:dyDescent="0.4">
      <c r="A45" s="68" t="str">
        <f>'09月統合家計簿'!A15</f>
        <v>○○銀行　９</v>
      </c>
      <c r="B45" s="220">
        <f>'08月銀行口座入出金表'!L45</f>
        <v>0</v>
      </c>
      <c r="C45" s="69">
        <f>'09月カード利用明細表'!B110</f>
        <v>0</v>
      </c>
      <c r="D45" s="606" t="s">
        <v>224</v>
      </c>
      <c r="E45" s="607"/>
      <c r="F45" s="608"/>
      <c r="G45" s="609"/>
      <c r="H45" s="595"/>
      <c r="I45" s="610"/>
      <c r="J45" s="609"/>
      <c r="K45" s="611"/>
      <c r="L45" s="58">
        <f>B45-SUM(C45:C49)+SUM(F45:F49)-SUM(I45:I49)</f>
        <v>0</v>
      </c>
      <c r="M45" s="49"/>
      <c r="N45" s="50"/>
      <c r="O45" s="51"/>
      <c r="P45" s="11"/>
      <c r="Q45" s="52"/>
      <c r="R45" s="49"/>
      <c r="S45" s="53"/>
      <c r="T45" s="54"/>
      <c r="U45" s="55"/>
      <c r="V45" s="18"/>
      <c r="W45" s="20"/>
      <c r="X45" s="22"/>
      <c r="Y45" s="23"/>
      <c r="Z45" s="24"/>
      <c r="AA45" s="25"/>
    </row>
    <row r="46" spans="1:27" s="17" customFormat="1" x14ac:dyDescent="0.4">
      <c r="A46" s="60" t="s">
        <v>24</v>
      </c>
      <c r="B46" s="61"/>
      <c r="C46" s="590"/>
      <c r="D46" s="591"/>
      <c r="E46" s="592"/>
      <c r="F46" s="593"/>
      <c r="G46" s="594"/>
      <c r="H46" s="595"/>
      <c r="I46" s="596"/>
      <c r="J46" s="594"/>
      <c r="K46" s="597"/>
      <c r="L46" s="62"/>
      <c r="M46" s="49"/>
      <c r="N46" s="50"/>
      <c r="O46" s="51"/>
      <c r="P46" s="11"/>
      <c r="Q46" s="52"/>
      <c r="R46" s="49"/>
      <c r="S46" s="53"/>
      <c r="T46" s="54"/>
      <c r="U46" s="55"/>
      <c r="V46" s="18"/>
      <c r="W46" s="20"/>
      <c r="X46" s="22"/>
      <c r="Y46" s="23"/>
      <c r="Z46" s="24"/>
      <c r="AA46" s="25"/>
    </row>
    <row r="47" spans="1:27" s="17" customFormat="1" x14ac:dyDescent="0.4">
      <c r="A47" s="63">
        <f>SUM(C45:C49)</f>
        <v>0</v>
      </c>
      <c r="B47" s="61"/>
      <c r="C47" s="590"/>
      <c r="D47" s="591"/>
      <c r="E47" s="592"/>
      <c r="F47" s="593"/>
      <c r="G47" s="594"/>
      <c r="H47" s="595"/>
      <c r="I47" s="596"/>
      <c r="J47" s="594"/>
      <c r="K47" s="597"/>
      <c r="L47" s="62"/>
      <c r="M47" s="49"/>
      <c r="N47" s="50"/>
      <c r="O47" s="51"/>
      <c r="P47" s="11"/>
      <c r="Q47" s="52"/>
      <c r="R47" s="49"/>
      <c r="S47" s="53"/>
      <c r="T47" s="54"/>
      <c r="U47" s="55"/>
      <c r="V47" s="18"/>
      <c r="W47" s="20"/>
      <c r="X47" s="22"/>
      <c r="Y47" s="23"/>
      <c r="Z47" s="24"/>
      <c r="AA47" s="25"/>
    </row>
    <row r="48" spans="1:27" s="17" customFormat="1" x14ac:dyDescent="0.4">
      <c r="A48" s="64" t="s">
        <v>25</v>
      </c>
      <c r="B48" s="61"/>
      <c r="C48" s="590"/>
      <c r="D48" s="591"/>
      <c r="E48" s="592"/>
      <c r="F48" s="593"/>
      <c r="G48" s="594"/>
      <c r="H48" s="595"/>
      <c r="I48" s="596"/>
      <c r="J48" s="594"/>
      <c r="K48" s="597"/>
      <c r="L48" s="62"/>
      <c r="M48" s="49"/>
      <c r="N48" s="50"/>
      <c r="O48" s="51"/>
      <c r="P48" s="11"/>
      <c r="Q48" s="52"/>
      <c r="R48" s="49"/>
      <c r="S48" s="53"/>
      <c r="T48" s="54"/>
      <c r="U48" s="55"/>
      <c r="V48" s="18"/>
      <c r="W48" s="20"/>
      <c r="X48" s="22"/>
      <c r="Y48" s="23"/>
      <c r="Z48" s="24"/>
      <c r="AA48" s="25"/>
    </row>
    <row r="49" spans="1:30" ht="19.5" thickBot="1" x14ac:dyDescent="0.45">
      <c r="A49" s="65">
        <f>B45-SUM(C45:C49)</f>
        <v>0</v>
      </c>
      <c r="B49" s="66"/>
      <c r="C49" s="598"/>
      <c r="D49" s="599"/>
      <c r="E49" s="600"/>
      <c r="F49" s="601"/>
      <c r="G49" s="602"/>
      <c r="H49" s="603"/>
      <c r="I49" s="604"/>
      <c r="J49" s="602"/>
      <c r="K49" s="605"/>
      <c r="L49" s="67"/>
      <c r="M49" s="49"/>
      <c r="N49" s="50"/>
      <c r="O49" s="51"/>
      <c r="Q49" s="52"/>
      <c r="R49" s="49"/>
      <c r="S49" s="53"/>
      <c r="T49" s="54"/>
      <c r="U49" s="55"/>
      <c r="AB49" s="17"/>
    </row>
    <row r="50" spans="1:30" x14ac:dyDescent="0.4">
      <c r="A50" s="68" t="str">
        <f>'09月統合家計簿'!A16</f>
        <v>○○銀行　１０</v>
      </c>
      <c r="B50" s="220">
        <f>'08月銀行口座入出金表'!L50</f>
        <v>0</v>
      </c>
      <c r="C50" s="69">
        <f>'09月カード利用明細表'!B122</f>
        <v>0</v>
      </c>
      <c r="D50" s="606" t="s">
        <v>225</v>
      </c>
      <c r="E50" s="607"/>
      <c r="F50" s="608"/>
      <c r="G50" s="609"/>
      <c r="H50" s="595"/>
      <c r="I50" s="610"/>
      <c r="J50" s="609"/>
      <c r="K50" s="611"/>
      <c r="L50" s="58">
        <f>B50-SUM(C50:C54)+SUM(F50:F54)-SUM(I50:I54)</f>
        <v>0</v>
      </c>
      <c r="M50" s="49"/>
      <c r="N50" s="50"/>
      <c r="O50" s="51"/>
      <c r="Q50" s="52"/>
      <c r="R50" s="49"/>
      <c r="S50" s="53"/>
      <c r="T50" s="54"/>
      <c r="U50" s="55"/>
      <c r="AB50" s="17"/>
    </row>
    <row r="51" spans="1:30" x14ac:dyDescent="0.4">
      <c r="A51" s="60" t="s">
        <v>24</v>
      </c>
      <c r="B51" s="61"/>
      <c r="C51" s="590"/>
      <c r="D51" s="591"/>
      <c r="E51" s="592"/>
      <c r="F51" s="593"/>
      <c r="G51" s="594"/>
      <c r="H51" s="595"/>
      <c r="I51" s="596"/>
      <c r="J51" s="594"/>
      <c r="K51" s="597"/>
      <c r="L51" s="62"/>
      <c r="M51" s="49"/>
      <c r="N51" s="50"/>
      <c r="O51" s="51"/>
      <c r="Q51" s="52"/>
      <c r="R51" s="49"/>
      <c r="S51" s="53"/>
      <c r="T51" s="54"/>
      <c r="U51" s="55"/>
      <c r="AB51" s="17"/>
    </row>
    <row r="52" spans="1:30" x14ac:dyDescent="0.4">
      <c r="A52" s="63">
        <f>SUM(C50:C54)</f>
        <v>0</v>
      </c>
      <c r="B52" s="61"/>
      <c r="C52" s="590"/>
      <c r="D52" s="591"/>
      <c r="E52" s="592"/>
      <c r="F52" s="593"/>
      <c r="G52" s="594"/>
      <c r="H52" s="595"/>
      <c r="I52" s="596"/>
      <c r="J52" s="594"/>
      <c r="K52" s="597"/>
      <c r="L52" s="62"/>
      <c r="M52" s="49"/>
      <c r="N52" s="50"/>
      <c r="O52" s="51"/>
      <c r="Q52" s="52"/>
      <c r="R52" s="49"/>
      <c r="S52" s="53"/>
      <c r="T52" s="54"/>
      <c r="U52" s="55"/>
      <c r="AB52" s="17"/>
    </row>
    <row r="53" spans="1:30" x14ac:dyDescent="0.4">
      <c r="A53" s="64" t="s">
        <v>25</v>
      </c>
      <c r="B53" s="61"/>
      <c r="C53" s="590"/>
      <c r="D53" s="591"/>
      <c r="E53" s="592"/>
      <c r="F53" s="593"/>
      <c r="G53" s="594"/>
      <c r="H53" s="595"/>
      <c r="I53" s="596"/>
      <c r="J53" s="594"/>
      <c r="K53" s="597"/>
      <c r="L53" s="62"/>
      <c r="M53" s="49"/>
      <c r="N53" s="50"/>
      <c r="O53" s="51"/>
      <c r="Q53" s="52"/>
      <c r="R53" s="49"/>
      <c r="S53" s="53"/>
      <c r="T53" s="54"/>
      <c r="U53" s="55"/>
      <c r="AB53" s="17"/>
    </row>
    <row r="54" spans="1:30" ht="19.5" thickBot="1" x14ac:dyDescent="0.45">
      <c r="A54" s="65">
        <f>B50-SUM(C50:C54)</f>
        <v>0</v>
      </c>
      <c r="B54" s="66"/>
      <c r="C54" s="598"/>
      <c r="D54" s="599"/>
      <c r="E54" s="600"/>
      <c r="F54" s="601"/>
      <c r="G54" s="602"/>
      <c r="H54" s="603"/>
      <c r="I54" s="604"/>
      <c r="J54" s="602"/>
      <c r="K54" s="605"/>
      <c r="L54" s="67"/>
      <c r="M54" s="49"/>
      <c r="N54" s="50"/>
      <c r="O54" s="51"/>
      <c r="Q54" s="52"/>
      <c r="R54" s="49"/>
      <c r="S54" s="53"/>
      <c r="T54" s="54"/>
      <c r="U54" s="55"/>
      <c r="AB54" s="17"/>
    </row>
    <row r="55" spans="1:30" s="79" customFormat="1" ht="24" customHeight="1" thickBot="1" x14ac:dyDescent="0.45">
      <c r="A55" s="70" t="s">
        <v>26</v>
      </c>
      <c r="B55" s="183">
        <f>'08月現金入出金表'!G37</f>
        <v>0</v>
      </c>
      <c r="C55" s="71"/>
      <c r="D55" s="72"/>
      <c r="E55" s="73"/>
      <c r="F55" s="74"/>
      <c r="G55" s="75"/>
      <c r="H55" s="76"/>
      <c r="I55" s="74"/>
      <c r="J55" s="75" t="s">
        <v>27</v>
      </c>
      <c r="K55" s="76"/>
      <c r="L55" s="77">
        <f>'09月現金収支表'!G37</f>
        <v>0</v>
      </c>
      <c r="M55" s="49"/>
      <c r="N55" s="50"/>
      <c r="O55" s="78"/>
      <c r="Q55" s="80"/>
      <c r="R55" s="49"/>
      <c r="S55" s="53"/>
      <c r="T55" s="81"/>
      <c r="U55" s="82"/>
      <c r="V55" s="83"/>
      <c r="W55" s="84"/>
      <c r="X55" s="85"/>
      <c r="Y55" s="86"/>
      <c r="Z55" s="87"/>
      <c r="AA55" s="88"/>
      <c r="AB55" s="89"/>
      <c r="AC55" s="89"/>
      <c r="AD55" s="89"/>
    </row>
    <row r="56" spans="1:30" s="105" customFormat="1" ht="39" customHeight="1" thickBot="1" x14ac:dyDescent="0.45">
      <c r="A56" s="90" t="s">
        <v>28</v>
      </c>
      <c r="B56" s="91">
        <f>SUM(B5:B55)</f>
        <v>0</v>
      </c>
      <c r="C56" s="92">
        <f>SUM(C5:C55)</f>
        <v>0</v>
      </c>
      <c r="D56" s="93"/>
      <c r="E56" s="94"/>
      <c r="F56" s="95"/>
      <c r="G56" s="96"/>
      <c r="H56" s="97"/>
      <c r="I56" s="98"/>
      <c r="J56" s="99"/>
      <c r="K56" s="100"/>
      <c r="L56" s="101">
        <f>SUM(L5:L55)</f>
        <v>0</v>
      </c>
      <c r="M56" s="102"/>
      <c r="N56" s="103"/>
      <c r="O56" s="104"/>
      <c r="Q56" s="106"/>
      <c r="R56" s="102"/>
      <c r="S56" s="107"/>
      <c r="T56" s="108"/>
      <c r="U56" s="109"/>
      <c r="V56" s="110"/>
      <c r="W56" s="111"/>
      <c r="X56" s="112"/>
      <c r="Y56" s="113"/>
      <c r="Z56" s="114"/>
      <c r="AA56" s="115"/>
      <c r="AB56" s="116"/>
      <c r="AC56" s="116"/>
      <c r="AD56" s="116"/>
    </row>
    <row r="57" spans="1:30" ht="22.5" customHeight="1" thickTop="1" x14ac:dyDescent="0.4">
      <c r="B57" s="117"/>
      <c r="F57" s="118"/>
      <c r="G57" s="119"/>
      <c r="H57" s="120"/>
      <c r="J57" s="32"/>
      <c r="L57" s="121"/>
      <c r="M57" s="49"/>
      <c r="N57" s="50"/>
      <c r="O57" s="51"/>
      <c r="Q57" s="52"/>
      <c r="R57" s="49"/>
      <c r="S57" s="53"/>
      <c r="T57" s="54"/>
      <c r="U57" s="55"/>
      <c r="AB57" s="17"/>
    </row>
  </sheetData>
  <sheetProtection sheet="1" objects="1" scenarios="1"/>
  <mergeCells count="2">
    <mergeCell ref="A1:L1"/>
    <mergeCell ref="A2:L2"/>
  </mergeCells>
  <phoneticPr fontId="1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>
    <tabColor rgb="FFF7EEE5"/>
  </sheetPr>
  <dimension ref="A1:C125"/>
  <sheetViews>
    <sheetView zoomScaleNormal="100" workbookViewId="0">
      <pane ySplit="3" topLeftCell="A4" activePane="bottomLeft" state="frozen"/>
      <selection activeCell="A9" sqref="A9"/>
      <selection pane="bottomLeft" sqref="A1:C1"/>
    </sheetView>
  </sheetViews>
  <sheetFormatPr defaultRowHeight="14.25" x14ac:dyDescent="0.4"/>
  <cols>
    <col min="1" max="1" width="88.5" style="124" customWidth="1"/>
    <col min="2" max="2" width="13.875" style="135" customWidth="1"/>
    <col min="3" max="3" width="10.875" style="136" customWidth="1"/>
    <col min="4" max="16384" width="9" style="124"/>
  </cols>
  <sheetData>
    <row r="1" spans="1:3" ht="63" customHeight="1" x14ac:dyDescent="0.4">
      <c r="A1" s="1232" t="s">
        <v>134</v>
      </c>
      <c r="B1" s="1232"/>
      <c r="C1" s="1232"/>
    </row>
    <row r="2" spans="1:3" s="125" customFormat="1" ht="18" customHeight="1" x14ac:dyDescent="0.4">
      <c r="A2" s="1233" t="s">
        <v>10</v>
      </c>
      <c r="B2" s="1233"/>
      <c r="C2" s="1233"/>
    </row>
    <row r="3" spans="1:3" s="125" customFormat="1" ht="18" customHeight="1" x14ac:dyDescent="0.4">
      <c r="A3" s="581"/>
      <c r="B3" s="1234">
        <f ca="1">NOW()</f>
        <v>44276.014670717595</v>
      </c>
      <c r="C3" s="1234"/>
    </row>
    <row r="4" spans="1:3" s="127" customFormat="1" ht="33" customHeight="1" x14ac:dyDescent="0.15">
      <c r="A4" s="870" t="str">
        <f>'03月カード利用明細表'!A4</f>
        <v>〇〇カード１</v>
      </c>
      <c r="B4" s="869" t="str">
        <f>'03月カード利用明細表'!B4</f>
        <v>引落口座：〇〇銀行</v>
      </c>
      <c r="C4" s="867"/>
    </row>
    <row r="5" spans="1:3" s="127" customFormat="1" ht="18" customHeight="1" x14ac:dyDescent="0.15">
      <c r="A5" s="849" t="str">
        <f>'03月カード利用明細表'!A5</f>
        <v>前々月１６日～前月１５日までの使用分 　　今月10日支払</v>
      </c>
      <c r="B5" s="868"/>
      <c r="C5" s="868"/>
    </row>
    <row r="6" spans="1:3" s="131" customFormat="1" ht="21" customHeight="1" x14ac:dyDescent="0.4">
      <c r="A6" s="128" t="s">
        <v>30</v>
      </c>
      <c r="B6" s="129" t="s">
        <v>31</v>
      </c>
      <c r="C6" s="130" t="s">
        <v>32</v>
      </c>
    </row>
    <row r="7" spans="1:3" ht="21" customHeight="1" x14ac:dyDescent="0.4">
      <c r="A7" s="922"/>
      <c r="B7" s="923"/>
      <c r="C7" s="924"/>
    </row>
    <row r="8" spans="1:3" ht="21" customHeight="1" x14ac:dyDescent="0.4">
      <c r="A8" s="925"/>
      <c r="B8" s="926"/>
      <c r="C8" s="927"/>
    </row>
    <row r="9" spans="1:3" ht="21" customHeight="1" x14ac:dyDescent="0.4">
      <c r="A9" s="925"/>
      <c r="B9" s="926"/>
      <c r="C9" s="927"/>
    </row>
    <row r="10" spans="1:3" ht="21" customHeight="1" x14ac:dyDescent="0.4">
      <c r="A10" s="925"/>
      <c r="B10" s="926"/>
      <c r="C10" s="928"/>
    </row>
    <row r="11" spans="1:3" ht="21" customHeight="1" x14ac:dyDescent="0.4">
      <c r="A11" s="925"/>
      <c r="B11" s="926"/>
      <c r="C11" s="928"/>
    </row>
    <row r="12" spans="1:3" ht="21" customHeight="1" x14ac:dyDescent="0.4">
      <c r="A12" s="925"/>
      <c r="B12" s="926"/>
      <c r="C12" s="928"/>
    </row>
    <row r="13" spans="1:3" ht="21" customHeight="1" x14ac:dyDescent="0.4">
      <c r="A13" s="929"/>
      <c r="B13" s="930"/>
      <c r="C13" s="931"/>
    </row>
    <row r="14" spans="1:3" ht="21" customHeight="1" x14ac:dyDescent="0.4">
      <c r="A14" s="132" t="s">
        <v>135</v>
      </c>
      <c r="B14" s="133">
        <f>SUM(B7:B13)</f>
        <v>0</v>
      </c>
      <c r="C14" s="134"/>
    </row>
    <row r="15" spans="1:3" ht="16.5" customHeight="1" x14ac:dyDescent="0.4"/>
    <row r="16" spans="1:3" s="127" customFormat="1" ht="33" customHeight="1" x14ac:dyDescent="0.15">
      <c r="A16" s="870" t="str">
        <f>'03月カード利用明細表'!A16</f>
        <v>〇〇カード２</v>
      </c>
      <c r="B16" s="869" t="str">
        <f>'03月カード利用明細表'!B16</f>
        <v>引落口座：〇〇銀行</v>
      </c>
      <c r="C16" s="867"/>
    </row>
    <row r="17" spans="1:3" s="127" customFormat="1" ht="18" customHeight="1" x14ac:dyDescent="0.15">
      <c r="A17" s="849" t="str">
        <f>'03月カード利用明細表'!A17</f>
        <v>前々月１６日～前月１５日までの使用分 　　今月10日支払</v>
      </c>
      <c r="B17" s="868"/>
      <c r="C17" s="868"/>
    </row>
    <row r="18" spans="1:3" s="131" customFormat="1" ht="21" customHeight="1" x14ac:dyDescent="0.4">
      <c r="A18" s="128" t="s">
        <v>30</v>
      </c>
      <c r="B18" s="129" t="s">
        <v>31</v>
      </c>
      <c r="C18" s="130" t="s">
        <v>32</v>
      </c>
    </row>
    <row r="19" spans="1:3" ht="21" customHeight="1" x14ac:dyDescent="0.4">
      <c r="A19" s="922"/>
      <c r="B19" s="923"/>
      <c r="C19" s="924"/>
    </row>
    <row r="20" spans="1:3" ht="21" customHeight="1" x14ac:dyDescent="0.4">
      <c r="A20" s="925"/>
      <c r="B20" s="926"/>
      <c r="C20" s="927"/>
    </row>
    <row r="21" spans="1:3" ht="21" customHeight="1" x14ac:dyDescent="0.4">
      <c r="A21" s="925"/>
      <c r="B21" s="926"/>
      <c r="C21" s="927"/>
    </row>
    <row r="22" spans="1:3" ht="21" customHeight="1" x14ac:dyDescent="0.4">
      <c r="A22" s="925"/>
      <c r="B22" s="926"/>
      <c r="C22" s="928"/>
    </row>
    <row r="23" spans="1:3" ht="21" customHeight="1" x14ac:dyDescent="0.4">
      <c r="A23" s="925"/>
      <c r="B23" s="926"/>
      <c r="C23" s="928"/>
    </row>
    <row r="24" spans="1:3" ht="21" customHeight="1" x14ac:dyDescent="0.4">
      <c r="A24" s="925"/>
      <c r="B24" s="926"/>
      <c r="C24" s="928"/>
    </row>
    <row r="25" spans="1:3" ht="21" customHeight="1" x14ac:dyDescent="0.4">
      <c r="A25" s="929"/>
      <c r="B25" s="930"/>
      <c r="C25" s="931"/>
    </row>
    <row r="26" spans="1:3" ht="21" customHeight="1" x14ac:dyDescent="0.4">
      <c r="A26" s="132" t="s">
        <v>135</v>
      </c>
      <c r="B26" s="133">
        <f>SUM(B19:B25)</f>
        <v>0</v>
      </c>
      <c r="C26" s="134"/>
    </row>
    <row r="27" spans="1:3" ht="16.5" customHeight="1" x14ac:dyDescent="0.4"/>
    <row r="28" spans="1:3" s="127" customFormat="1" ht="33" customHeight="1" x14ac:dyDescent="0.15">
      <c r="A28" s="870" t="str">
        <f>'03月カード利用明細表'!A28</f>
        <v>〇〇カード３</v>
      </c>
      <c r="B28" s="869" t="str">
        <f>'03月カード利用明細表'!B28</f>
        <v>引落口座：〇〇銀行</v>
      </c>
      <c r="C28" s="867"/>
    </row>
    <row r="29" spans="1:3" s="127" customFormat="1" ht="18" customHeight="1" x14ac:dyDescent="0.15">
      <c r="A29" s="849" t="str">
        <f>'03月カード利用明細表'!A29</f>
        <v>前々月１６日～前月１５日までの使用分 　　今月10日支払</v>
      </c>
      <c r="B29" s="868"/>
      <c r="C29" s="868"/>
    </row>
    <row r="30" spans="1:3" s="131" customFormat="1" ht="21" customHeight="1" x14ac:dyDescent="0.4">
      <c r="A30" s="128" t="s">
        <v>30</v>
      </c>
      <c r="B30" s="129" t="s">
        <v>31</v>
      </c>
      <c r="C30" s="130" t="s">
        <v>32</v>
      </c>
    </row>
    <row r="31" spans="1:3" ht="21" customHeight="1" x14ac:dyDescent="0.4">
      <c r="A31" s="922"/>
      <c r="B31" s="923"/>
      <c r="C31" s="924"/>
    </row>
    <row r="32" spans="1:3" ht="21" customHeight="1" x14ac:dyDescent="0.4">
      <c r="A32" s="925"/>
      <c r="B32" s="926"/>
      <c r="C32" s="927"/>
    </row>
    <row r="33" spans="1:3" ht="21" customHeight="1" x14ac:dyDescent="0.4">
      <c r="A33" s="925"/>
      <c r="B33" s="926"/>
      <c r="C33" s="927"/>
    </row>
    <row r="34" spans="1:3" ht="21" customHeight="1" x14ac:dyDescent="0.4">
      <c r="A34" s="925"/>
      <c r="B34" s="926"/>
      <c r="C34" s="928"/>
    </row>
    <row r="35" spans="1:3" ht="21" customHeight="1" x14ac:dyDescent="0.4">
      <c r="A35" s="925"/>
      <c r="B35" s="926"/>
      <c r="C35" s="928"/>
    </row>
    <row r="36" spans="1:3" ht="21" customHeight="1" x14ac:dyDescent="0.4">
      <c r="A36" s="925"/>
      <c r="B36" s="926"/>
      <c r="C36" s="928"/>
    </row>
    <row r="37" spans="1:3" ht="21" customHeight="1" x14ac:dyDescent="0.4">
      <c r="A37" s="929"/>
      <c r="B37" s="930"/>
      <c r="C37" s="931"/>
    </row>
    <row r="38" spans="1:3" ht="21" customHeight="1" x14ac:dyDescent="0.4">
      <c r="A38" s="132" t="s">
        <v>135</v>
      </c>
      <c r="B38" s="133">
        <f>SUM(B31:B37)</f>
        <v>0</v>
      </c>
      <c r="C38" s="134"/>
    </row>
    <row r="39" spans="1:3" ht="16.5" customHeight="1" x14ac:dyDescent="0.4"/>
    <row r="40" spans="1:3" s="127" customFormat="1" ht="33" customHeight="1" x14ac:dyDescent="0.15">
      <c r="A40" s="870" t="str">
        <f>'03月カード利用明細表'!A40</f>
        <v>〇〇カード４</v>
      </c>
      <c r="B40" s="869" t="str">
        <f>'03月カード利用明細表'!B40</f>
        <v>引落口座：〇〇銀行</v>
      </c>
      <c r="C40" s="867"/>
    </row>
    <row r="41" spans="1:3" s="127" customFormat="1" ht="18" customHeight="1" x14ac:dyDescent="0.15">
      <c r="A41" s="849" t="str">
        <f>'03月カード利用明細表'!A41</f>
        <v>前々月１６日～前月１５日までの使用分 　　今月10日支払</v>
      </c>
      <c r="B41" s="868"/>
      <c r="C41" s="868"/>
    </row>
    <row r="42" spans="1:3" s="131" customFormat="1" ht="21" customHeight="1" x14ac:dyDescent="0.4">
      <c r="A42" s="128" t="s">
        <v>30</v>
      </c>
      <c r="B42" s="129" t="s">
        <v>31</v>
      </c>
      <c r="C42" s="130" t="s">
        <v>32</v>
      </c>
    </row>
    <row r="43" spans="1:3" ht="21" customHeight="1" x14ac:dyDescent="0.4">
      <c r="A43" s="922"/>
      <c r="B43" s="923"/>
      <c r="C43" s="924"/>
    </row>
    <row r="44" spans="1:3" ht="21" customHeight="1" x14ac:dyDescent="0.4">
      <c r="A44" s="925"/>
      <c r="B44" s="926"/>
      <c r="C44" s="927"/>
    </row>
    <row r="45" spans="1:3" ht="21" customHeight="1" x14ac:dyDescent="0.4">
      <c r="A45" s="925"/>
      <c r="B45" s="926"/>
      <c r="C45" s="927"/>
    </row>
    <row r="46" spans="1:3" ht="21" customHeight="1" x14ac:dyDescent="0.4">
      <c r="A46" s="925"/>
      <c r="B46" s="926"/>
      <c r="C46" s="928"/>
    </row>
    <row r="47" spans="1:3" ht="21" customHeight="1" x14ac:dyDescent="0.4">
      <c r="A47" s="925"/>
      <c r="B47" s="926"/>
      <c r="C47" s="928"/>
    </row>
    <row r="48" spans="1:3" ht="21" customHeight="1" x14ac:dyDescent="0.4">
      <c r="A48" s="925"/>
      <c r="B48" s="926"/>
      <c r="C48" s="928"/>
    </row>
    <row r="49" spans="1:3" ht="21" customHeight="1" x14ac:dyDescent="0.4">
      <c r="A49" s="929"/>
      <c r="B49" s="930"/>
      <c r="C49" s="931"/>
    </row>
    <row r="50" spans="1:3" ht="21" customHeight="1" x14ac:dyDescent="0.4">
      <c r="A50" s="132" t="s">
        <v>135</v>
      </c>
      <c r="B50" s="133">
        <f>SUM(B43:B49)</f>
        <v>0</v>
      </c>
      <c r="C50" s="134"/>
    </row>
    <row r="51" spans="1:3" ht="16.5" customHeight="1" x14ac:dyDescent="0.4"/>
    <row r="52" spans="1:3" s="127" customFormat="1" ht="33" customHeight="1" x14ac:dyDescent="0.15">
      <c r="A52" s="870" t="str">
        <f>'03月カード利用明細表'!A52</f>
        <v>〇〇カード５</v>
      </c>
      <c r="B52" s="869" t="str">
        <f>'03月カード利用明細表'!B52</f>
        <v>引落口座：〇〇銀行</v>
      </c>
      <c r="C52" s="867"/>
    </row>
    <row r="53" spans="1:3" s="127" customFormat="1" ht="18" customHeight="1" x14ac:dyDescent="0.15">
      <c r="A53" s="849" t="str">
        <f>'03月カード利用明細表'!A53</f>
        <v>前々月１６日～前月１５日までの使用分 　　今月10日支払</v>
      </c>
      <c r="B53" s="868"/>
      <c r="C53" s="868"/>
    </row>
    <row r="54" spans="1:3" s="131" customFormat="1" ht="21" customHeight="1" x14ac:dyDescent="0.4">
      <c r="A54" s="128" t="s">
        <v>30</v>
      </c>
      <c r="B54" s="129" t="s">
        <v>31</v>
      </c>
      <c r="C54" s="130" t="s">
        <v>32</v>
      </c>
    </row>
    <row r="55" spans="1:3" ht="21" customHeight="1" x14ac:dyDescent="0.4">
      <c r="A55" s="922"/>
      <c r="B55" s="923"/>
      <c r="C55" s="924"/>
    </row>
    <row r="56" spans="1:3" ht="21" customHeight="1" x14ac:dyDescent="0.4">
      <c r="A56" s="925"/>
      <c r="B56" s="926"/>
      <c r="C56" s="927"/>
    </row>
    <row r="57" spans="1:3" ht="21" customHeight="1" x14ac:dyDescent="0.4">
      <c r="A57" s="925"/>
      <c r="B57" s="926"/>
      <c r="C57" s="927"/>
    </row>
    <row r="58" spans="1:3" ht="21" customHeight="1" x14ac:dyDescent="0.4">
      <c r="A58" s="925"/>
      <c r="B58" s="926"/>
      <c r="C58" s="928"/>
    </row>
    <row r="59" spans="1:3" ht="21" customHeight="1" x14ac:dyDescent="0.4">
      <c r="A59" s="925"/>
      <c r="B59" s="926"/>
      <c r="C59" s="928"/>
    </row>
    <row r="60" spans="1:3" ht="21" customHeight="1" x14ac:dyDescent="0.4">
      <c r="A60" s="925"/>
      <c r="B60" s="926"/>
      <c r="C60" s="928"/>
    </row>
    <row r="61" spans="1:3" ht="21" customHeight="1" x14ac:dyDescent="0.4">
      <c r="A61" s="929"/>
      <c r="B61" s="930"/>
      <c r="C61" s="931"/>
    </row>
    <row r="62" spans="1:3" ht="21" customHeight="1" x14ac:dyDescent="0.4">
      <c r="A62" s="132" t="s">
        <v>135</v>
      </c>
      <c r="B62" s="133">
        <f>SUM(B55:B61)</f>
        <v>0</v>
      </c>
      <c r="C62" s="134"/>
    </row>
    <row r="63" spans="1:3" ht="16.5" customHeight="1" x14ac:dyDescent="0.4"/>
    <row r="64" spans="1:3" s="127" customFormat="1" ht="33" customHeight="1" x14ac:dyDescent="0.15">
      <c r="A64" s="870" t="str">
        <f>'03月カード利用明細表'!A64</f>
        <v>〇〇カード６</v>
      </c>
      <c r="B64" s="869" t="str">
        <f>'03月カード利用明細表'!B64</f>
        <v>引落口座：〇〇銀行</v>
      </c>
      <c r="C64" s="867"/>
    </row>
    <row r="65" spans="1:3" s="127" customFormat="1" ht="18" customHeight="1" x14ac:dyDescent="0.15">
      <c r="A65" s="849" t="str">
        <f>'03月カード利用明細表'!A65</f>
        <v>前々月１６日～前月１５日までの使用分 　　今月10日支払</v>
      </c>
      <c r="B65" s="868"/>
      <c r="C65" s="868"/>
    </row>
    <row r="66" spans="1:3" s="131" customFormat="1" ht="21" customHeight="1" x14ac:dyDescent="0.4">
      <c r="A66" s="128" t="s">
        <v>30</v>
      </c>
      <c r="B66" s="129" t="s">
        <v>31</v>
      </c>
      <c r="C66" s="130" t="s">
        <v>32</v>
      </c>
    </row>
    <row r="67" spans="1:3" ht="21" customHeight="1" x14ac:dyDescent="0.4">
      <c r="A67" s="922"/>
      <c r="B67" s="923"/>
      <c r="C67" s="924"/>
    </row>
    <row r="68" spans="1:3" ht="21" customHeight="1" x14ac:dyDescent="0.4">
      <c r="A68" s="925"/>
      <c r="B68" s="926"/>
      <c r="C68" s="927"/>
    </row>
    <row r="69" spans="1:3" ht="21" customHeight="1" x14ac:dyDescent="0.4">
      <c r="A69" s="925"/>
      <c r="B69" s="926"/>
      <c r="C69" s="927"/>
    </row>
    <row r="70" spans="1:3" ht="21" customHeight="1" x14ac:dyDescent="0.4">
      <c r="A70" s="925"/>
      <c r="B70" s="926"/>
      <c r="C70" s="928"/>
    </row>
    <row r="71" spans="1:3" ht="21" customHeight="1" x14ac:dyDescent="0.4">
      <c r="A71" s="925"/>
      <c r="B71" s="926"/>
      <c r="C71" s="928"/>
    </row>
    <row r="72" spans="1:3" ht="21" customHeight="1" x14ac:dyDescent="0.4">
      <c r="A72" s="925"/>
      <c r="B72" s="926"/>
      <c r="C72" s="928"/>
    </row>
    <row r="73" spans="1:3" ht="21" customHeight="1" x14ac:dyDescent="0.4">
      <c r="A73" s="929"/>
      <c r="B73" s="930"/>
      <c r="C73" s="931"/>
    </row>
    <row r="74" spans="1:3" ht="21" customHeight="1" x14ac:dyDescent="0.4">
      <c r="A74" s="132" t="s">
        <v>135</v>
      </c>
      <c r="B74" s="133">
        <f>SUM(B67:B73)</f>
        <v>0</v>
      </c>
      <c r="C74" s="134"/>
    </row>
    <row r="75" spans="1:3" ht="16.5" customHeight="1" x14ac:dyDescent="0.4"/>
    <row r="76" spans="1:3" s="127" customFormat="1" ht="33" customHeight="1" x14ac:dyDescent="0.15">
      <c r="A76" s="870" t="str">
        <f>'03月カード利用明細表'!A76</f>
        <v>〇〇カード７</v>
      </c>
      <c r="B76" s="869" t="str">
        <f>'03月カード利用明細表'!B76</f>
        <v>引落口座：〇〇銀行</v>
      </c>
      <c r="C76" s="867"/>
    </row>
    <row r="77" spans="1:3" s="127" customFormat="1" ht="18" customHeight="1" x14ac:dyDescent="0.15">
      <c r="A77" s="849" t="str">
        <f>'03月カード利用明細表'!A77</f>
        <v>前々月１６日～前月１５日までの使用分 　　今月10日支払</v>
      </c>
      <c r="B77" s="868"/>
      <c r="C77" s="868"/>
    </row>
    <row r="78" spans="1:3" s="131" customFormat="1" ht="21" customHeight="1" x14ac:dyDescent="0.4">
      <c r="A78" s="128" t="s">
        <v>30</v>
      </c>
      <c r="B78" s="129" t="s">
        <v>31</v>
      </c>
      <c r="C78" s="130" t="s">
        <v>32</v>
      </c>
    </row>
    <row r="79" spans="1:3" ht="21" customHeight="1" x14ac:dyDescent="0.4">
      <c r="A79" s="922"/>
      <c r="B79" s="923"/>
      <c r="C79" s="924"/>
    </row>
    <row r="80" spans="1:3" ht="21" customHeight="1" x14ac:dyDescent="0.4">
      <c r="A80" s="925"/>
      <c r="B80" s="926"/>
      <c r="C80" s="927"/>
    </row>
    <row r="81" spans="1:3" ht="21" customHeight="1" x14ac:dyDescent="0.4">
      <c r="A81" s="925"/>
      <c r="B81" s="926"/>
      <c r="C81" s="927"/>
    </row>
    <row r="82" spans="1:3" ht="21" customHeight="1" x14ac:dyDescent="0.4">
      <c r="A82" s="925"/>
      <c r="B82" s="926"/>
      <c r="C82" s="928"/>
    </row>
    <row r="83" spans="1:3" ht="21" customHeight="1" x14ac:dyDescent="0.4">
      <c r="A83" s="925"/>
      <c r="B83" s="926"/>
      <c r="C83" s="928"/>
    </row>
    <row r="84" spans="1:3" ht="21" customHeight="1" x14ac:dyDescent="0.4">
      <c r="A84" s="925"/>
      <c r="B84" s="926"/>
      <c r="C84" s="928"/>
    </row>
    <row r="85" spans="1:3" ht="21" customHeight="1" x14ac:dyDescent="0.4">
      <c r="A85" s="929"/>
      <c r="B85" s="930"/>
      <c r="C85" s="931"/>
    </row>
    <row r="86" spans="1:3" ht="21" customHeight="1" x14ac:dyDescent="0.4">
      <c r="A86" s="132" t="s">
        <v>135</v>
      </c>
      <c r="B86" s="133">
        <f>SUM(B79:B85)</f>
        <v>0</v>
      </c>
      <c r="C86" s="134"/>
    </row>
    <row r="87" spans="1:3" ht="16.5" customHeight="1" x14ac:dyDescent="0.4"/>
    <row r="88" spans="1:3" s="127" customFormat="1" ht="33" customHeight="1" x14ac:dyDescent="0.15">
      <c r="A88" s="870" t="str">
        <f>'03月カード利用明細表'!A88</f>
        <v>〇〇カード８</v>
      </c>
      <c r="B88" s="869" t="str">
        <f>'03月カード利用明細表'!B88</f>
        <v>引落口座：〇〇銀行</v>
      </c>
      <c r="C88" s="867"/>
    </row>
    <row r="89" spans="1:3" s="127" customFormat="1" ht="18" customHeight="1" x14ac:dyDescent="0.15">
      <c r="A89" s="849" t="str">
        <f>'03月カード利用明細表'!A89</f>
        <v>前々月１６日～前月１５日までの使用分 　　今月10日支払</v>
      </c>
      <c r="B89" s="868"/>
      <c r="C89" s="868"/>
    </row>
    <row r="90" spans="1:3" s="131" customFormat="1" ht="21" customHeight="1" x14ac:dyDescent="0.4">
      <c r="A90" s="128" t="s">
        <v>30</v>
      </c>
      <c r="B90" s="129" t="s">
        <v>31</v>
      </c>
      <c r="C90" s="130" t="s">
        <v>32</v>
      </c>
    </row>
    <row r="91" spans="1:3" ht="21" customHeight="1" x14ac:dyDescent="0.4">
      <c r="A91" s="922"/>
      <c r="B91" s="923"/>
      <c r="C91" s="924"/>
    </row>
    <row r="92" spans="1:3" ht="21" customHeight="1" x14ac:dyDescent="0.4">
      <c r="A92" s="925"/>
      <c r="B92" s="926"/>
      <c r="C92" s="927"/>
    </row>
    <row r="93" spans="1:3" ht="21" customHeight="1" x14ac:dyDescent="0.4">
      <c r="A93" s="925"/>
      <c r="B93" s="926"/>
      <c r="C93" s="927"/>
    </row>
    <row r="94" spans="1:3" ht="21" customHeight="1" x14ac:dyDescent="0.4">
      <c r="A94" s="925"/>
      <c r="B94" s="926"/>
      <c r="C94" s="928"/>
    </row>
    <row r="95" spans="1:3" ht="21" customHeight="1" x14ac:dyDescent="0.4">
      <c r="A95" s="925"/>
      <c r="B95" s="926"/>
      <c r="C95" s="928"/>
    </row>
    <row r="96" spans="1:3" ht="21" customHeight="1" x14ac:dyDescent="0.4">
      <c r="A96" s="925"/>
      <c r="B96" s="926"/>
      <c r="C96" s="928"/>
    </row>
    <row r="97" spans="1:3" ht="21" customHeight="1" x14ac:dyDescent="0.4">
      <c r="A97" s="929"/>
      <c r="B97" s="930"/>
      <c r="C97" s="931"/>
    </row>
    <row r="98" spans="1:3" ht="21" customHeight="1" x14ac:dyDescent="0.4">
      <c r="A98" s="132" t="s">
        <v>135</v>
      </c>
      <c r="B98" s="133">
        <f>SUM(B91:B97)</f>
        <v>0</v>
      </c>
      <c r="C98" s="134"/>
    </row>
    <row r="99" spans="1:3" ht="16.5" customHeight="1" x14ac:dyDescent="0.4"/>
    <row r="100" spans="1:3" s="127" customFormat="1" ht="33" customHeight="1" x14ac:dyDescent="0.15">
      <c r="A100" s="870" t="str">
        <f>'03月カード利用明細表'!A100</f>
        <v>〇〇カード９</v>
      </c>
      <c r="B100" s="869" t="str">
        <f>'03月カード利用明細表'!B100</f>
        <v>引落口座：〇〇銀行</v>
      </c>
      <c r="C100" s="867"/>
    </row>
    <row r="101" spans="1:3" s="127" customFormat="1" ht="18" customHeight="1" x14ac:dyDescent="0.15">
      <c r="A101" s="849" t="str">
        <f>'03月カード利用明細表'!A101</f>
        <v>前々月１６日～前月１５日までの使用分 　　今月10日支払</v>
      </c>
      <c r="B101" s="868"/>
      <c r="C101" s="868"/>
    </row>
    <row r="102" spans="1:3" s="131" customFormat="1" ht="21" customHeight="1" x14ac:dyDescent="0.4">
      <c r="A102" s="128" t="s">
        <v>30</v>
      </c>
      <c r="B102" s="129" t="s">
        <v>31</v>
      </c>
      <c r="C102" s="130" t="s">
        <v>32</v>
      </c>
    </row>
    <row r="103" spans="1:3" ht="21" customHeight="1" x14ac:dyDescent="0.4">
      <c r="A103" s="922"/>
      <c r="B103" s="923"/>
      <c r="C103" s="924"/>
    </row>
    <row r="104" spans="1:3" ht="21" customHeight="1" x14ac:dyDescent="0.4">
      <c r="A104" s="925"/>
      <c r="B104" s="926"/>
      <c r="C104" s="927"/>
    </row>
    <row r="105" spans="1:3" ht="21" customHeight="1" x14ac:dyDescent="0.4">
      <c r="A105" s="925"/>
      <c r="B105" s="926"/>
      <c r="C105" s="927"/>
    </row>
    <row r="106" spans="1:3" ht="21" customHeight="1" x14ac:dyDescent="0.4">
      <c r="A106" s="925"/>
      <c r="B106" s="926"/>
      <c r="C106" s="928"/>
    </row>
    <row r="107" spans="1:3" ht="21" customHeight="1" x14ac:dyDescent="0.4">
      <c r="A107" s="925"/>
      <c r="B107" s="926"/>
      <c r="C107" s="928"/>
    </row>
    <row r="108" spans="1:3" ht="21" customHeight="1" x14ac:dyDescent="0.4">
      <c r="A108" s="925"/>
      <c r="B108" s="926"/>
      <c r="C108" s="928"/>
    </row>
    <row r="109" spans="1:3" ht="21" customHeight="1" x14ac:dyDescent="0.4">
      <c r="A109" s="929"/>
      <c r="B109" s="930"/>
      <c r="C109" s="931"/>
    </row>
    <row r="110" spans="1:3" ht="21" customHeight="1" x14ac:dyDescent="0.4">
      <c r="A110" s="132" t="s">
        <v>135</v>
      </c>
      <c r="B110" s="133">
        <f>SUM(B103:B109)</f>
        <v>0</v>
      </c>
      <c r="C110" s="134"/>
    </row>
    <row r="111" spans="1:3" ht="16.5" customHeight="1" x14ac:dyDescent="0.4"/>
    <row r="112" spans="1:3" s="127" customFormat="1" ht="33" customHeight="1" x14ac:dyDescent="0.15">
      <c r="A112" s="870" t="str">
        <f>'03月カード利用明細表'!A112</f>
        <v>〇〇カード１０</v>
      </c>
      <c r="B112" s="869" t="str">
        <f>'03月カード利用明細表'!B112</f>
        <v>引落口座：〇〇銀行</v>
      </c>
      <c r="C112" s="867"/>
    </row>
    <row r="113" spans="1:3" s="127" customFormat="1" ht="18" customHeight="1" x14ac:dyDescent="0.15">
      <c r="A113" s="849" t="str">
        <f>'03月カード利用明細表'!A113</f>
        <v>前々月１６日～前月１５日までの使用分 　　今月10日支払</v>
      </c>
      <c r="B113" s="868"/>
      <c r="C113" s="868"/>
    </row>
    <row r="114" spans="1:3" s="131" customFormat="1" ht="21" customHeight="1" x14ac:dyDescent="0.4">
      <c r="A114" s="128" t="s">
        <v>30</v>
      </c>
      <c r="B114" s="129" t="s">
        <v>31</v>
      </c>
      <c r="C114" s="130" t="s">
        <v>32</v>
      </c>
    </row>
    <row r="115" spans="1:3" ht="21" customHeight="1" x14ac:dyDescent="0.4">
      <c r="A115" s="922"/>
      <c r="B115" s="923"/>
      <c r="C115" s="924"/>
    </row>
    <row r="116" spans="1:3" ht="21" customHeight="1" x14ac:dyDescent="0.4">
      <c r="A116" s="925"/>
      <c r="B116" s="926"/>
      <c r="C116" s="927"/>
    </row>
    <row r="117" spans="1:3" ht="21" customHeight="1" x14ac:dyDescent="0.4">
      <c r="A117" s="925"/>
      <c r="B117" s="926"/>
      <c r="C117" s="927"/>
    </row>
    <row r="118" spans="1:3" ht="21" customHeight="1" x14ac:dyDescent="0.4">
      <c r="A118" s="925"/>
      <c r="B118" s="926"/>
      <c r="C118" s="928"/>
    </row>
    <row r="119" spans="1:3" ht="21" customHeight="1" x14ac:dyDescent="0.4">
      <c r="A119" s="925"/>
      <c r="B119" s="926"/>
      <c r="C119" s="928"/>
    </row>
    <row r="120" spans="1:3" ht="21" customHeight="1" x14ac:dyDescent="0.4">
      <c r="A120" s="925"/>
      <c r="B120" s="926"/>
      <c r="C120" s="928"/>
    </row>
    <row r="121" spans="1:3" ht="21" customHeight="1" x14ac:dyDescent="0.4">
      <c r="A121" s="929"/>
      <c r="B121" s="930"/>
      <c r="C121" s="931"/>
    </row>
    <row r="122" spans="1:3" ht="21" customHeight="1" x14ac:dyDescent="0.4">
      <c r="A122" s="132" t="s">
        <v>135</v>
      </c>
      <c r="B122" s="133">
        <f>SUM(B115:B121)</f>
        <v>0</v>
      </c>
      <c r="C122" s="134"/>
    </row>
    <row r="123" spans="1:3" ht="16.5" customHeight="1" x14ac:dyDescent="0.4"/>
    <row r="124" spans="1:3" ht="16.5" customHeight="1" x14ac:dyDescent="0.4"/>
    <row r="125" spans="1:3" ht="27" customHeight="1" x14ac:dyDescent="0.4">
      <c r="A125" s="137" t="s">
        <v>136</v>
      </c>
      <c r="B125" s="138">
        <f>B14+B26+B38+B50+B62+B74+B86+B98+B110+B122</f>
        <v>0</v>
      </c>
    </row>
  </sheetData>
  <sheetProtection sheet="1" objects="1" scenarios="1"/>
  <mergeCells count="3">
    <mergeCell ref="A1:C1"/>
    <mergeCell ref="A2:C2"/>
    <mergeCell ref="B3:C3"/>
  </mergeCells>
  <phoneticPr fontId="1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>
    <tabColor rgb="FFF7EEE5"/>
  </sheetPr>
  <dimension ref="A1:Y38"/>
  <sheetViews>
    <sheetView workbookViewId="0">
      <pane xSplit="2" ySplit="4" topLeftCell="C5" activePane="bottomRight" state="frozen"/>
      <selection activeCell="C18" sqref="C18"/>
      <selection pane="topRight" activeCell="C18" sqref="C18"/>
      <selection pane="bottomLeft" activeCell="C18" sqref="C18"/>
      <selection pane="bottomRight" sqref="A1:G1"/>
    </sheetView>
  </sheetViews>
  <sheetFormatPr defaultRowHeight="18.75" x14ac:dyDescent="0.4"/>
  <cols>
    <col min="1" max="1" width="6.625" style="163" customWidth="1"/>
    <col min="2" max="2" width="6" style="163" bestFit="1" customWidth="1"/>
    <col min="3" max="3" width="58.125" style="11" customWidth="1"/>
    <col min="4" max="4" width="12.125" style="17" customWidth="1"/>
    <col min="5" max="5" width="58.125" style="10" customWidth="1"/>
    <col min="6" max="6" width="12.125" style="11" bestFit="1" customWidth="1"/>
    <col min="7" max="7" width="16.125" style="11" customWidth="1"/>
    <col min="8" max="8" width="13.75" style="14" customWidth="1"/>
    <col min="9" max="9" width="14.25" style="15" bestFit="1" customWidth="1"/>
    <col min="10" max="10" width="10.875" style="16" bestFit="1" customWidth="1"/>
    <col min="11" max="11" width="9" style="11"/>
    <col min="12" max="12" width="10.25" style="17" bestFit="1" customWidth="1"/>
    <col min="13" max="13" width="14.5" style="18" customWidth="1"/>
    <col min="14" max="14" width="10.625" style="19" bestFit="1" customWidth="1"/>
    <col min="15" max="15" width="9.125" style="20" bestFit="1" customWidth="1"/>
    <col min="16" max="16" width="9" style="21"/>
    <col min="17" max="17" width="16.5" style="18" customWidth="1"/>
    <col min="18" max="18" width="11.375" style="20" bestFit="1" customWidth="1"/>
    <col min="19" max="19" width="12.125" style="22" customWidth="1"/>
    <col min="20" max="20" width="12.625" style="23" customWidth="1"/>
    <col min="21" max="21" width="10.5" style="24" bestFit="1" customWidth="1"/>
    <col min="22" max="22" width="9.125" style="25" bestFit="1" customWidth="1"/>
    <col min="23" max="23" width="5.125" style="123" customWidth="1"/>
    <col min="24" max="24" width="10" style="17" customWidth="1"/>
    <col min="25" max="25" width="12.25" style="17" customWidth="1"/>
    <col min="26" max="26" width="12.25" style="11" customWidth="1"/>
    <col min="27" max="16384" width="9" style="11"/>
  </cols>
  <sheetData>
    <row r="1" spans="1:23" ht="63" customHeight="1" x14ac:dyDescent="0.4">
      <c r="A1" s="1235" t="s">
        <v>205</v>
      </c>
      <c r="B1" s="1235"/>
      <c r="C1" s="1235"/>
      <c r="D1" s="1235"/>
      <c r="E1" s="1235"/>
      <c r="F1" s="1235"/>
      <c r="G1" s="1235"/>
      <c r="W1" s="31"/>
    </row>
    <row r="2" spans="1:23" ht="19.5" thickBot="1" x14ac:dyDescent="0.45">
      <c r="A2" s="9" t="s">
        <v>130</v>
      </c>
      <c r="B2" s="10"/>
      <c r="D2" s="11"/>
      <c r="E2" s="12" t="s">
        <v>6</v>
      </c>
      <c r="F2" s="13" t="s">
        <v>7</v>
      </c>
      <c r="G2" s="139">
        <f ca="1">NOW()</f>
        <v>44276.014670717595</v>
      </c>
      <c r="W2" s="17"/>
    </row>
    <row r="3" spans="1:23" ht="26.25" customHeight="1" thickBot="1" x14ac:dyDescent="0.45">
      <c r="A3" s="1236" t="s">
        <v>35</v>
      </c>
      <c r="B3" s="1238" t="s">
        <v>36</v>
      </c>
      <c r="C3" s="140" t="s">
        <v>189</v>
      </c>
      <c r="D3" s="141" t="s">
        <v>190</v>
      </c>
      <c r="E3" s="1240" t="s">
        <v>191</v>
      </c>
      <c r="F3" s="1242" t="s">
        <v>173</v>
      </c>
      <c r="G3" s="1244" t="s">
        <v>38</v>
      </c>
      <c r="H3" s="49"/>
      <c r="I3" s="50"/>
      <c r="J3" s="51"/>
      <c r="L3" s="52"/>
      <c r="M3" s="49"/>
      <c r="N3" s="53"/>
      <c r="O3" s="54"/>
      <c r="P3" s="55"/>
      <c r="W3" s="17"/>
    </row>
    <row r="4" spans="1:23" ht="19.5" thickBot="1" x14ac:dyDescent="0.45">
      <c r="A4" s="1237"/>
      <c r="B4" s="1239"/>
      <c r="C4" s="142" t="s">
        <v>39</v>
      </c>
      <c r="D4" s="184">
        <f>'08月現金入出金表'!G37</f>
        <v>0</v>
      </c>
      <c r="E4" s="1241"/>
      <c r="F4" s="1243"/>
      <c r="G4" s="1245"/>
      <c r="H4" s="49"/>
      <c r="I4" s="50"/>
      <c r="J4" s="51"/>
      <c r="L4" s="52"/>
      <c r="M4" s="49"/>
      <c r="N4" s="53"/>
      <c r="O4" s="54"/>
      <c r="P4" s="55"/>
      <c r="W4" s="17"/>
    </row>
    <row r="5" spans="1:23" x14ac:dyDescent="0.4">
      <c r="A5" s="143">
        <v>44440</v>
      </c>
      <c r="B5" s="144" t="s">
        <v>131</v>
      </c>
      <c r="C5" s="582"/>
      <c r="D5" s="583"/>
      <c r="E5" s="1076"/>
      <c r="F5" s="1077"/>
      <c r="G5" s="145">
        <f>D5-F5</f>
        <v>0</v>
      </c>
      <c r="H5" s="49"/>
      <c r="I5" s="59"/>
      <c r="J5" s="51"/>
      <c r="L5" s="52"/>
      <c r="M5" s="49"/>
      <c r="N5" s="53"/>
      <c r="O5" s="54"/>
      <c r="P5" s="55"/>
      <c r="W5" s="17"/>
    </row>
    <row r="6" spans="1:23" x14ac:dyDescent="0.4">
      <c r="A6" s="143">
        <v>44441</v>
      </c>
      <c r="B6" s="144" t="s">
        <v>84</v>
      </c>
      <c r="C6" s="584"/>
      <c r="D6" s="585"/>
      <c r="E6" s="1078"/>
      <c r="F6" s="1079"/>
      <c r="G6" s="145">
        <f>D6-F6</f>
        <v>0</v>
      </c>
      <c r="H6" s="49"/>
      <c r="I6" s="50"/>
      <c r="J6" s="51"/>
      <c r="L6" s="52"/>
      <c r="M6" s="49"/>
      <c r="N6" s="53"/>
      <c r="O6" s="54"/>
      <c r="P6" s="55"/>
      <c r="W6" s="17"/>
    </row>
    <row r="7" spans="1:23" x14ac:dyDescent="0.4">
      <c r="A7" s="143">
        <v>44442</v>
      </c>
      <c r="B7" s="144" t="s">
        <v>44</v>
      </c>
      <c r="C7" s="586"/>
      <c r="D7" s="585"/>
      <c r="E7" s="1078"/>
      <c r="F7" s="1079"/>
      <c r="G7" s="145">
        <f t="shared" ref="G7:G35" si="0">D7-F7</f>
        <v>0</v>
      </c>
      <c r="H7" s="49"/>
      <c r="I7" s="50"/>
      <c r="J7" s="51"/>
      <c r="L7" s="52"/>
      <c r="M7" s="49"/>
      <c r="N7" s="53"/>
      <c r="O7" s="54"/>
      <c r="P7" s="55"/>
      <c r="W7" s="17"/>
    </row>
    <row r="8" spans="1:23" x14ac:dyDescent="0.4">
      <c r="A8" s="185">
        <v>44443</v>
      </c>
      <c r="B8" s="148" t="s">
        <v>45</v>
      </c>
      <c r="C8" s="584"/>
      <c r="D8" s="585"/>
      <c r="E8" s="1078"/>
      <c r="F8" s="1079"/>
      <c r="G8" s="145">
        <f t="shared" si="0"/>
        <v>0</v>
      </c>
      <c r="H8" s="49"/>
      <c r="I8" s="50"/>
      <c r="J8" s="51"/>
      <c r="L8" s="52"/>
      <c r="M8" s="49"/>
      <c r="N8" s="53"/>
      <c r="O8" s="54"/>
      <c r="P8" s="55"/>
      <c r="W8" s="17"/>
    </row>
    <row r="9" spans="1:23" x14ac:dyDescent="0.4">
      <c r="A9" s="186">
        <v>44444</v>
      </c>
      <c r="B9" s="150" t="s">
        <v>46</v>
      </c>
      <c r="C9" s="584"/>
      <c r="D9" s="585"/>
      <c r="E9" s="1078"/>
      <c r="F9" s="1079"/>
      <c r="G9" s="145">
        <f t="shared" si="0"/>
        <v>0</v>
      </c>
      <c r="H9" s="49"/>
      <c r="I9" s="50"/>
      <c r="J9" s="51"/>
      <c r="L9" s="52"/>
      <c r="M9" s="49"/>
      <c r="N9" s="53"/>
      <c r="O9" s="54"/>
      <c r="P9" s="55"/>
      <c r="W9" s="17"/>
    </row>
    <row r="10" spans="1:23" x14ac:dyDescent="0.4">
      <c r="A10" s="143">
        <v>44445</v>
      </c>
      <c r="B10" s="144" t="s">
        <v>47</v>
      </c>
      <c r="C10" s="584"/>
      <c r="D10" s="585"/>
      <c r="E10" s="1078"/>
      <c r="F10" s="1079"/>
      <c r="G10" s="145">
        <f t="shared" si="0"/>
        <v>0</v>
      </c>
      <c r="H10" s="49"/>
      <c r="I10" s="50"/>
      <c r="J10" s="51"/>
      <c r="L10" s="52"/>
      <c r="M10" s="49"/>
      <c r="N10" s="53"/>
      <c r="O10" s="54"/>
      <c r="P10" s="55"/>
      <c r="W10" s="17"/>
    </row>
    <row r="11" spans="1:23" x14ac:dyDescent="0.4">
      <c r="A11" s="143">
        <v>44446</v>
      </c>
      <c r="B11" s="144" t="s">
        <v>41</v>
      </c>
      <c r="C11" s="586"/>
      <c r="D11" s="585"/>
      <c r="E11" s="1078"/>
      <c r="F11" s="1079"/>
      <c r="G11" s="145">
        <f t="shared" si="0"/>
        <v>0</v>
      </c>
      <c r="H11" s="49"/>
      <c r="I11" s="50"/>
      <c r="J11" s="51"/>
      <c r="L11" s="52"/>
      <c r="M11" s="49"/>
      <c r="N11" s="53"/>
      <c r="O11" s="54"/>
      <c r="P11" s="55"/>
      <c r="W11" s="17"/>
    </row>
    <row r="12" spans="1:23" x14ac:dyDescent="0.4">
      <c r="A12" s="143">
        <v>44447</v>
      </c>
      <c r="B12" s="144" t="s">
        <v>42</v>
      </c>
      <c r="C12" s="584"/>
      <c r="D12" s="585"/>
      <c r="E12" s="1078"/>
      <c r="F12" s="1079"/>
      <c r="G12" s="145">
        <f t="shared" si="0"/>
        <v>0</v>
      </c>
      <c r="H12" s="49"/>
      <c r="I12" s="50"/>
      <c r="J12" s="51"/>
      <c r="L12" s="52"/>
      <c r="M12" s="49"/>
      <c r="N12" s="53"/>
      <c r="O12" s="54"/>
      <c r="P12" s="55"/>
      <c r="W12" s="17"/>
    </row>
    <row r="13" spans="1:23" x14ac:dyDescent="0.4">
      <c r="A13" s="143">
        <v>44448</v>
      </c>
      <c r="B13" s="144" t="s">
        <v>43</v>
      </c>
      <c r="C13" s="584"/>
      <c r="D13" s="585"/>
      <c r="E13" s="1078"/>
      <c r="F13" s="1079"/>
      <c r="G13" s="145">
        <f t="shared" si="0"/>
        <v>0</v>
      </c>
      <c r="H13" s="49"/>
      <c r="I13" s="50"/>
      <c r="J13" s="51"/>
      <c r="L13" s="52"/>
      <c r="M13" s="49"/>
      <c r="N13" s="53"/>
      <c r="O13" s="54"/>
      <c r="P13" s="55"/>
      <c r="W13" s="17"/>
    </row>
    <row r="14" spans="1:23" x14ac:dyDescent="0.4">
      <c r="A14" s="143">
        <v>44449</v>
      </c>
      <c r="B14" s="144" t="s">
        <v>44</v>
      </c>
      <c r="C14" s="584"/>
      <c r="D14" s="585"/>
      <c r="E14" s="1078"/>
      <c r="F14" s="1079"/>
      <c r="G14" s="145">
        <f t="shared" si="0"/>
        <v>0</v>
      </c>
      <c r="H14" s="49"/>
      <c r="I14" s="50"/>
      <c r="J14" s="51"/>
      <c r="L14" s="52"/>
      <c r="M14" s="49"/>
      <c r="N14" s="53"/>
      <c r="O14" s="54"/>
      <c r="P14" s="55"/>
      <c r="W14" s="17"/>
    </row>
    <row r="15" spans="1:23" x14ac:dyDescent="0.4">
      <c r="A15" s="185">
        <v>44450</v>
      </c>
      <c r="B15" s="148" t="s">
        <v>45</v>
      </c>
      <c r="C15" s="584"/>
      <c r="D15" s="585"/>
      <c r="E15" s="1078"/>
      <c r="F15" s="1079"/>
      <c r="G15" s="145">
        <f t="shared" si="0"/>
        <v>0</v>
      </c>
      <c r="H15" s="49"/>
      <c r="I15" s="50"/>
      <c r="J15" s="51"/>
      <c r="L15" s="52"/>
      <c r="M15" s="49"/>
      <c r="N15" s="53"/>
      <c r="O15" s="54"/>
      <c r="P15" s="55"/>
      <c r="W15" s="17"/>
    </row>
    <row r="16" spans="1:23" x14ac:dyDescent="0.4">
      <c r="A16" s="186">
        <v>44451</v>
      </c>
      <c r="B16" s="150" t="s">
        <v>46</v>
      </c>
      <c r="C16" s="586"/>
      <c r="D16" s="585"/>
      <c r="E16" s="1078"/>
      <c r="F16" s="1079"/>
      <c r="G16" s="145">
        <f t="shared" si="0"/>
        <v>0</v>
      </c>
      <c r="H16" s="49"/>
      <c r="I16" s="50"/>
      <c r="J16" s="51"/>
      <c r="L16" s="52"/>
      <c r="M16" s="49"/>
      <c r="N16" s="53"/>
      <c r="O16" s="54"/>
      <c r="P16" s="55"/>
      <c r="W16" s="17"/>
    </row>
    <row r="17" spans="1:23" x14ac:dyDescent="0.4">
      <c r="A17" s="143">
        <v>44452</v>
      </c>
      <c r="B17" s="144" t="s">
        <v>47</v>
      </c>
      <c r="C17" s="584"/>
      <c r="D17" s="585"/>
      <c r="E17" s="1078"/>
      <c r="F17" s="1079"/>
      <c r="G17" s="145">
        <f t="shared" si="0"/>
        <v>0</v>
      </c>
      <c r="H17" s="49"/>
      <c r="I17" s="50"/>
      <c r="J17" s="51"/>
      <c r="L17" s="52"/>
      <c r="M17" s="49"/>
      <c r="N17" s="53"/>
      <c r="O17" s="54"/>
      <c r="P17" s="55"/>
      <c r="W17" s="17"/>
    </row>
    <row r="18" spans="1:23" x14ac:dyDescent="0.4">
      <c r="A18" s="143">
        <v>44453</v>
      </c>
      <c r="B18" s="144" t="s">
        <v>41</v>
      </c>
      <c r="C18" s="584"/>
      <c r="D18" s="585"/>
      <c r="E18" s="1078"/>
      <c r="F18" s="1079"/>
      <c r="G18" s="145">
        <f t="shared" si="0"/>
        <v>0</v>
      </c>
      <c r="H18" s="49"/>
      <c r="I18" s="50"/>
      <c r="J18" s="51"/>
      <c r="L18" s="52"/>
      <c r="M18" s="49"/>
      <c r="N18" s="53"/>
      <c r="O18" s="54"/>
      <c r="P18" s="55"/>
      <c r="W18" s="17"/>
    </row>
    <row r="19" spans="1:23" x14ac:dyDescent="0.4">
      <c r="A19" s="143">
        <v>44454</v>
      </c>
      <c r="B19" s="144" t="s">
        <v>42</v>
      </c>
      <c r="C19" s="584"/>
      <c r="D19" s="585"/>
      <c r="E19" s="1078"/>
      <c r="F19" s="1079"/>
      <c r="G19" s="145">
        <f t="shared" si="0"/>
        <v>0</v>
      </c>
      <c r="H19" s="49"/>
      <c r="I19" s="50"/>
      <c r="J19" s="51"/>
      <c r="L19" s="52"/>
      <c r="M19" s="49"/>
      <c r="N19" s="53"/>
      <c r="O19" s="54"/>
      <c r="P19" s="55"/>
      <c r="W19" s="17"/>
    </row>
    <row r="20" spans="1:23" x14ac:dyDescent="0.4">
      <c r="A20" s="143">
        <v>44455</v>
      </c>
      <c r="B20" s="144" t="s">
        <v>43</v>
      </c>
      <c r="C20" s="584"/>
      <c r="D20" s="585"/>
      <c r="E20" s="1078"/>
      <c r="F20" s="1079"/>
      <c r="G20" s="145">
        <f t="shared" si="0"/>
        <v>0</v>
      </c>
      <c r="H20" s="49"/>
      <c r="I20" s="50"/>
      <c r="J20" s="51"/>
      <c r="L20" s="52"/>
      <c r="M20" s="49"/>
      <c r="N20" s="53"/>
      <c r="O20" s="54"/>
      <c r="P20" s="55"/>
      <c r="W20" s="17"/>
    </row>
    <row r="21" spans="1:23" x14ac:dyDescent="0.4">
      <c r="A21" s="143">
        <v>44456</v>
      </c>
      <c r="B21" s="144" t="s">
        <v>44</v>
      </c>
      <c r="C21" s="584"/>
      <c r="D21" s="585"/>
      <c r="E21" s="1078"/>
      <c r="F21" s="1079"/>
      <c r="G21" s="145">
        <f t="shared" si="0"/>
        <v>0</v>
      </c>
      <c r="H21" s="49"/>
      <c r="I21" s="50"/>
      <c r="J21" s="51"/>
      <c r="L21" s="52"/>
      <c r="M21" s="49"/>
      <c r="N21" s="53"/>
      <c r="O21" s="54"/>
      <c r="P21" s="55"/>
      <c r="W21" s="17"/>
    </row>
    <row r="22" spans="1:23" x14ac:dyDescent="0.4">
      <c r="A22" s="185">
        <v>44457</v>
      </c>
      <c r="B22" s="148" t="s">
        <v>45</v>
      </c>
      <c r="C22" s="584"/>
      <c r="D22" s="585"/>
      <c r="E22" s="1078"/>
      <c r="F22" s="1079"/>
      <c r="G22" s="145">
        <f t="shared" si="0"/>
        <v>0</v>
      </c>
      <c r="H22" s="49"/>
      <c r="I22" s="50"/>
      <c r="J22" s="51"/>
      <c r="L22" s="52"/>
      <c r="M22" s="49"/>
      <c r="N22" s="53"/>
      <c r="O22" s="54"/>
      <c r="P22" s="55"/>
      <c r="W22" s="17"/>
    </row>
    <row r="23" spans="1:23" x14ac:dyDescent="0.4">
      <c r="A23" s="186">
        <v>44458</v>
      </c>
      <c r="B23" s="150" t="s">
        <v>46</v>
      </c>
      <c r="C23" s="584"/>
      <c r="D23" s="585"/>
      <c r="E23" s="1078"/>
      <c r="F23" s="1079"/>
      <c r="G23" s="145">
        <f t="shared" si="0"/>
        <v>0</v>
      </c>
      <c r="H23" s="49"/>
      <c r="I23" s="50"/>
      <c r="J23" s="51"/>
      <c r="L23" s="52"/>
      <c r="M23" s="49"/>
      <c r="N23" s="53"/>
      <c r="O23" s="54"/>
      <c r="P23" s="55"/>
      <c r="W23" s="17"/>
    </row>
    <row r="24" spans="1:23" x14ac:dyDescent="0.4">
      <c r="A24" s="186">
        <v>44459</v>
      </c>
      <c r="B24" s="150" t="s">
        <v>47</v>
      </c>
      <c r="C24" s="587" t="s">
        <v>132</v>
      </c>
      <c r="D24" s="585"/>
      <c r="E24" s="1078"/>
      <c r="F24" s="1079"/>
      <c r="G24" s="145">
        <f t="shared" si="0"/>
        <v>0</v>
      </c>
      <c r="H24" s="49"/>
      <c r="I24" s="50"/>
      <c r="J24" s="51"/>
      <c r="L24" s="52"/>
      <c r="M24" s="49"/>
      <c r="N24" s="53"/>
      <c r="O24" s="54"/>
      <c r="P24" s="55"/>
      <c r="W24" s="17"/>
    </row>
    <row r="25" spans="1:23" x14ac:dyDescent="0.4">
      <c r="A25" s="143">
        <v>44460</v>
      </c>
      <c r="B25" s="144" t="s">
        <v>41</v>
      </c>
      <c r="C25" s="584"/>
      <c r="D25" s="585"/>
      <c r="E25" s="1078"/>
      <c r="F25" s="1079"/>
      <c r="G25" s="145">
        <f t="shared" si="0"/>
        <v>0</v>
      </c>
      <c r="H25" s="49"/>
      <c r="I25" s="50"/>
      <c r="J25" s="51"/>
      <c r="L25" s="52"/>
      <c r="M25" s="49"/>
      <c r="N25" s="53"/>
      <c r="O25" s="54"/>
      <c r="P25" s="55"/>
      <c r="W25" s="17"/>
    </row>
    <row r="26" spans="1:23" x14ac:dyDescent="0.4">
      <c r="A26" s="143">
        <v>44461</v>
      </c>
      <c r="B26" s="144" t="s">
        <v>42</v>
      </c>
      <c r="C26" s="584"/>
      <c r="D26" s="585"/>
      <c r="E26" s="1078"/>
      <c r="F26" s="1079"/>
      <c r="G26" s="145">
        <f t="shared" si="0"/>
        <v>0</v>
      </c>
      <c r="H26" s="49"/>
      <c r="I26" s="50"/>
      <c r="J26" s="51"/>
      <c r="L26" s="52"/>
      <c r="M26" s="49"/>
      <c r="N26" s="53"/>
      <c r="O26" s="54"/>
      <c r="P26" s="55"/>
      <c r="W26" s="17"/>
    </row>
    <row r="27" spans="1:23" x14ac:dyDescent="0.4">
      <c r="A27" s="186">
        <v>44462</v>
      </c>
      <c r="B27" s="150" t="s">
        <v>43</v>
      </c>
      <c r="C27" s="584" t="s">
        <v>133</v>
      </c>
      <c r="D27" s="585"/>
      <c r="E27" s="1078"/>
      <c r="F27" s="1079"/>
      <c r="G27" s="145">
        <f t="shared" si="0"/>
        <v>0</v>
      </c>
      <c r="H27" s="49"/>
      <c r="I27" s="50"/>
      <c r="J27" s="51"/>
      <c r="L27" s="52"/>
      <c r="M27" s="49"/>
      <c r="N27" s="53"/>
      <c r="O27" s="54"/>
      <c r="P27" s="55"/>
      <c r="W27" s="17"/>
    </row>
    <row r="28" spans="1:23" x14ac:dyDescent="0.4">
      <c r="A28" s="143">
        <v>44463</v>
      </c>
      <c r="B28" s="144" t="s">
        <v>44</v>
      </c>
      <c r="C28" s="584"/>
      <c r="D28" s="585"/>
      <c r="E28" s="1078"/>
      <c r="F28" s="1079"/>
      <c r="G28" s="145">
        <f t="shared" si="0"/>
        <v>0</v>
      </c>
      <c r="H28" s="49"/>
      <c r="I28" s="50"/>
      <c r="J28" s="51"/>
      <c r="L28" s="52"/>
      <c r="M28" s="49"/>
      <c r="N28" s="53"/>
      <c r="O28" s="54"/>
      <c r="P28" s="55"/>
      <c r="W28" s="17"/>
    </row>
    <row r="29" spans="1:23" x14ac:dyDescent="0.4">
      <c r="A29" s="185">
        <v>44464</v>
      </c>
      <c r="B29" s="148" t="s">
        <v>45</v>
      </c>
      <c r="C29" s="584"/>
      <c r="D29" s="585"/>
      <c r="E29" s="1078"/>
      <c r="F29" s="1079"/>
      <c r="G29" s="145">
        <f t="shared" si="0"/>
        <v>0</v>
      </c>
      <c r="H29" s="49"/>
      <c r="I29" s="50"/>
      <c r="J29" s="51"/>
      <c r="L29" s="52"/>
      <c r="M29" s="49"/>
      <c r="N29" s="53"/>
      <c r="O29" s="54"/>
      <c r="P29" s="55"/>
      <c r="W29" s="17"/>
    </row>
    <row r="30" spans="1:23" x14ac:dyDescent="0.4">
      <c r="A30" s="186">
        <v>44465</v>
      </c>
      <c r="B30" s="150" t="s">
        <v>46</v>
      </c>
      <c r="C30" s="584"/>
      <c r="D30" s="585"/>
      <c r="E30" s="1078"/>
      <c r="F30" s="1079"/>
      <c r="G30" s="145">
        <f t="shared" si="0"/>
        <v>0</v>
      </c>
      <c r="H30" s="49"/>
      <c r="I30" s="50"/>
      <c r="J30" s="51"/>
      <c r="L30" s="52"/>
      <c r="M30" s="49"/>
      <c r="N30" s="53"/>
      <c r="O30" s="54"/>
      <c r="P30" s="55"/>
      <c r="W30" s="17"/>
    </row>
    <row r="31" spans="1:23" x14ac:dyDescent="0.4">
      <c r="A31" s="143">
        <v>44466</v>
      </c>
      <c r="B31" s="144" t="s">
        <v>47</v>
      </c>
      <c r="C31" s="584"/>
      <c r="D31" s="585"/>
      <c r="E31" s="1078"/>
      <c r="F31" s="1079"/>
      <c r="G31" s="145">
        <f t="shared" si="0"/>
        <v>0</v>
      </c>
      <c r="H31" s="49"/>
      <c r="I31" s="50"/>
      <c r="J31" s="51"/>
      <c r="L31" s="52"/>
      <c r="M31" s="49"/>
      <c r="N31" s="53"/>
      <c r="O31" s="54"/>
      <c r="P31" s="55"/>
      <c r="W31" s="17"/>
    </row>
    <row r="32" spans="1:23" x14ac:dyDescent="0.4">
      <c r="A32" s="143">
        <v>44467</v>
      </c>
      <c r="B32" s="144" t="s">
        <v>41</v>
      </c>
      <c r="C32" s="584"/>
      <c r="D32" s="585"/>
      <c r="E32" s="1078"/>
      <c r="F32" s="1079"/>
      <c r="G32" s="145">
        <f t="shared" si="0"/>
        <v>0</v>
      </c>
      <c r="H32" s="49"/>
      <c r="I32" s="50"/>
      <c r="J32" s="51"/>
      <c r="L32" s="52"/>
      <c r="M32" s="49"/>
      <c r="N32" s="53"/>
      <c r="O32" s="54"/>
      <c r="P32" s="55"/>
      <c r="W32" s="17"/>
    </row>
    <row r="33" spans="1:25" x14ac:dyDescent="0.4">
      <c r="A33" s="143">
        <v>44468</v>
      </c>
      <c r="B33" s="144" t="s">
        <v>42</v>
      </c>
      <c r="C33" s="584"/>
      <c r="D33" s="585"/>
      <c r="E33" s="1078"/>
      <c r="F33" s="1079"/>
      <c r="G33" s="145">
        <f t="shared" si="0"/>
        <v>0</v>
      </c>
      <c r="H33" s="49"/>
      <c r="I33" s="50"/>
      <c r="J33" s="51"/>
      <c r="L33" s="52"/>
      <c r="M33" s="49"/>
      <c r="N33" s="53"/>
      <c r="O33" s="54"/>
      <c r="P33" s="55"/>
      <c r="W33" s="17"/>
    </row>
    <row r="34" spans="1:25" x14ac:dyDescent="0.4">
      <c r="A34" s="143">
        <v>44469</v>
      </c>
      <c r="B34" s="144" t="s">
        <v>43</v>
      </c>
      <c r="C34" s="584"/>
      <c r="D34" s="585"/>
      <c r="E34" s="1078"/>
      <c r="F34" s="1079"/>
      <c r="G34" s="145">
        <f t="shared" si="0"/>
        <v>0</v>
      </c>
      <c r="H34" s="49"/>
      <c r="I34" s="50"/>
      <c r="J34" s="51"/>
      <c r="L34" s="52"/>
      <c r="M34" s="49"/>
      <c r="N34" s="53"/>
      <c r="O34" s="54"/>
      <c r="P34" s="55"/>
      <c r="W34" s="17"/>
    </row>
    <row r="35" spans="1:25" ht="19.5" thickBot="1" x14ac:dyDescent="0.45">
      <c r="A35" s="152"/>
      <c r="B35" s="153"/>
      <c r="C35" s="588"/>
      <c r="D35" s="589"/>
      <c r="E35" s="1080"/>
      <c r="F35" s="1081"/>
      <c r="G35" s="154">
        <f t="shared" si="0"/>
        <v>0</v>
      </c>
      <c r="H35" s="49"/>
      <c r="I35" s="50"/>
      <c r="J35" s="51"/>
      <c r="L35" s="52"/>
      <c r="M35" s="49"/>
      <c r="N35" s="53"/>
      <c r="O35" s="54"/>
      <c r="P35" s="55"/>
      <c r="W35" s="17"/>
    </row>
    <row r="36" spans="1:25" ht="19.5" thickBot="1" x14ac:dyDescent="0.45">
      <c r="A36" s="155"/>
      <c r="B36" s="156"/>
      <c r="C36" s="157" t="s">
        <v>174</v>
      </c>
      <c r="D36" s="158">
        <f>SUM(D5:D35)</f>
        <v>0</v>
      </c>
      <c r="E36" s="856" t="s">
        <v>175</v>
      </c>
      <c r="F36" s="283">
        <f>SUM(F5:F35)</f>
        <v>0</v>
      </c>
      <c r="G36" s="282">
        <f>SUM(G5:G35)</f>
        <v>0</v>
      </c>
      <c r="H36" s="49"/>
      <c r="I36" s="50"/>
      <c r="J36" s="51"/>
      <c r="L36" s="52"/>
      <c r="M36" s="49"/>
      <c r="N36" s="53"/>
      <c r="O36" s="54"/>
      <c r="P36" s="55"/>
      <c r="W36" s="17"/>
    </row>
    <row r="37" spans="1:25" s="105" customFormat="1" ht="39" customHeight="1" thickBot="1" x14ac:dyDescent="0.45">
      <c r="A37" s="159"/>
      <c r="B37" s="160"/>
      <c r="C37" s="161" t="s">
        <v>176</v>
      </c>
      <c r="D37" s="162">
        <f>D4+D36</f>
        <v>0</v>
      </c>
      <c r="E37" s="284" t="s">
        <v>193</v>
      </c>
      <c r="F37" s="285">
        <f>F36</f>
        <v>0</v>
      </c>
      <c r="G37" s="287">
        <f>D37-F37</f>
        <v>0</v>
      </c>
      <c r="H37" s="102"/>
      <c r="I37" s="103"/>
      <c r="J37" s="104"/>
      <c r="L37" s="106"/>
      <c r="M37" s="102"/>
      <c r="N37" s="107"/>
      <c r="O37" s="108"/>
      <c r="P37" s="109"/>
      <c r="Q37" s="110"/>
      <c r="R37" s="111"/>
      <c r="S37" s="112"/>
      <c r="T37" s="113"/>
      <c r="U37" s="114"/>
      <c r="V37" s="115"/>
      <c r="W37" s="116"/>
      <c r="X37" s="116"/>
      <c r="Y37" s="116"/>
    </row>
    <row r="38" spans="1:25" ht="19.5" thickBot="1" x14ac:dyDescent="0.45">
      <c r="G38" s="286" t="s">
        <v>89</v>
      </c>
    </row>
  </sheetData>
  <sheetProtection sheet="1" objects="1" scenarios="1"/>
  <mergeCells count="6">
    <mergeCell ref="A1:G1"/>
    <mergeCell ref="A3:A4"/>
    <mergeCell ref="B3:B4"/>
    <mergeCell ref="E3:E4"/>
    <mergeCell ref="F3:F4"/>
    <mergeCell ref="G3:G4"/>
  </mergeCells>
  <phoneticPr fontId="1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>
    <tabColor rgb="FFFFE28F"/>
  </sheetPr>
  <dimension ref="A1:Z61"/>
  <sheetViews>
    <sheetView workbookViewId="0">
      <pane ySplit="3" topLeftCell="A4" activePane="bottomLeft" state="frozen"/>
      <selection activeCell="A12" sqref="A12:B12"/>
      <selection pane="bottomLeft" sqref="A1:G1"/>
    </sheetView>
  </sheetViews>
  <sheetFormatPr defaultRowHeight="13.5" x14ac:dyDescent="0.4"/>
  <cols>
    <col min="1" max="1" width="39.625" style="1" customWidth="1"/>
    <col min="2" max="2" width="15.625" style="2" customWidth="1"/>
    <col min="3" max="4" width="15.625" style="8" customWidth="1"/>
    <col min="5" max="5" width="15.625" style="4" customWidth="1"/>
    <col min="6" max="6" width="15.625" style="5" customWidth="1"/>
    <col min="7" max="7" width="16.125" style="1" customWidth="1"/>
    <col min="8" max="8" width="18.5" style="1" customWidth="1"/>
    <col min="9" max="16384" width="9" style="1"/>
  </cols>
  <sheetData>
    <row r="1" spans="1:26" ht="38.25" customHeight="1" x14ac:dyDescent="0.4">
      <c r="A1" s="1218" t="s">
        <v>145</v>
      </c>
      <c r="B1" s="1218"/>
      <c r="C1" s="1218"/>
      <c r="D1" s="1218"/>
      <c r="E1" s="1218"/>
      <c r="F1" s="1218"/>
      <c r="G1" s="1218"/>
    </row>
    <row r="2" spans="1:26" ht="21" customHeight="1" x14ac:dyDescent="0.4">
      <c r="A2" s="1219" t="s">
        <v>2</v>
      </c>
      <c r="B2" s="1219"/>
      <c r="C2" s="1219"/>
      <c r="D2" s="1219"/>
      <c r="E2" s="1219"/>
      <c r="F2" s="1219"/>
      <c r="G2" s="1219"/>
      <c r="H2" s="3"/>
    </row>
    <row r="3" spans="1:26" ht="18" customHeight="1" x14ac:dyDescent="0.15">
      <c r="A3" s="9" t="s">
        <v>140</v>
      </c>
      <c r="B3" s="580"/>
      <c r="C3" s="580"/>
      <c r="D3" s="580"/>
      <c r="E3" s="580"/>
      <c r="F3" s="13" t="s">
        <v>7</v>
      </c>
      <c r="G3" s="167">
        <f ca="1">NOW()</f>
        <v>44276.014670717595</v>
      </c>
      <c r="H3" s="3"/>
    </row>
    <row r="4" spans="1:26" ht="36.75" customHeight="1" x14ac:dyDescent="0.4">
      <c r="A4" s="197" t="s">
        <v>186</v>
      </c>
      <c r="B4" s="189"/>
      <c r="C4" s="1"/>
      <c r="D4" s="189"/>
      <c r="E4" s="189"/>
      <c r="F4" s="189"/>
      <c r="H4" s="3"/>
    </row>
    <row r="5" spans="1:26" s="33" customFormat="1" ht="18" customHeight="1" thickBot="1" x14ac:dyDescent="0.2">
      <c r="A5" s="9"/>
      <c r="B5" s="208"/>
      <c r="D5" s="13"/>
      <c r="G5" s="12" t="s">
        <v>6</v>
      </c>
      <c r="I5" s="14"/>
      <c r="J5" s="209"/>
      <c r="K5" s="210"/>
      <c r="M5" s="211"/>
      <c r="N5" s="18"/>
      <c r="O5" s="212"/>
      <c r="P5" s="20"/>
      <c r="Q5" s="21"/>
      <c r="R5" s="18"/>
      <c r="S5" s="20"/>
      <c r="T5" s="22"/>
      <c r="U5" s="23"/>
      <c r="V5" s="24"/>
      <c r="W5" s="25"/>
      <c r="X5" s="211"/>
      <c r="Y5" s="211"/>
      <c r="Z5" s="211"/>
    </row>
    <row r="6" spans="1:26" s="7" customFormat="1" ht="42" customHeight="1" thickBot="1" x14ac:dyDescent="0.45">
      <c r="A6" s="1221" t="s">
        <v>187</v>
      </c>
      <c r="B6" s="1222"/>
      <c r="C6" s="26" t="s">
        <v>8</v>
      </c>
      <c r="D6" s="27" t="s">
        <v>183</v>
      </c>
      <c r="E6" s="28" t="s">
        <v>3</v>
      </c>
      <c r="F6" s="29" t="s">
        <v>9</v>
      </c>
      <c r="G6" s="30" t="s">
        <v>4</v>
      </c>
      <c r="H6" s="6"/>
    </row>
    <row r="7" spans="1:26" ht="33" customHeight="1" x14ac:dyDescent="0.4">
      <c r="A7" s="845" t="str">
        <f>'09月統合家計簿'!A7</f>
        <v>○○銀行　１</v>
      </c>
      <c r="B7" s="971"/>
      <c r="C7" s="337">
        <f>'09月統合家計簿'!G7</f>
        <v>0</v>
      </c>
      <c r="D7" s="168">
        <f>'10月銀行口座入出金表'!A7-'10月銀行口座入出金表'!C5</f>
        <v>0</v>
      </c>
      <c r="E7" s="164">
        <f>'10月銀行口座入出金表'!F5+'10月銀行口座入出金表'!F6+'10月銀行口座入出金表'!F7+'10月銀行口座入出金表'!F8+'10月銀行口座入出金表'!F9</f>
        <v>0</v>
      </c>
      <c r="F7" s="165">
        <f>'10月銀行口座入出金表'!I5+'10月銀行口座入出金表'!I6+'10月銀行口座入出金表'!I7+'10月銀行口座入出金表'!I8+'10月銀行口座入出金表'!I9</f>
        <v>0</v>
      </c>
      <c r="G7" s="166">
        <f t="shared" ref="G7:G16" si="0">C7-D7+E7-F7</f>
        <v>0</v>
      </c>
    </row>
    <row r="8" spans="1:26" ht="33" customHeight="1" x14ac:dyDescent="0.4">
      <c r="A8" s="846" t="str">
        <f>'09月統合家計簿'!A8</f>
        <v>○○銀行　２</v>
      </c>
      <c r="B8" s="972"/>
      <c r="C8" s="338">
        <f>'09月統合家計簿'!G8</f>
        <v>0</v>
      </c>
      <c r="D8" s="168">
        <f>'10月銀行口座入出金表'!A12-'10月銀行口座入出金表'!C10</f>
        <v>0</v>
      </c>
      <c r="E8" s="173">
        <f>'10月銀行口座入出金表'!F10+'10月銀行口座入出金表'!F11+'10月銀行口座入出金表'!F12+'10月銀行口座入出金表'!F13+'10月銀行口座入出金表'!F14</f>
        <v>0</v>
      </c>
      <c r="F8" s="174">
        <f>'10月銀行口座入出金表'!I10+'10月銀行口座入出金表'!I11+'10月銀行口座入出金表'!I12+'10月銀行口座入出金表'!I13+'10月銀行口座入出金表'!I14</f>
        <v>0</v>
      </c>
      <c r="G8" s="171">
        <f t="shared" si="0"/>
        <v>0</v>
      </c>
    </row>
    <row r="9" spans="1:26" ht="33" customHeight="1" x14ac:dyDescent="0.4">
      <c r="A9" s="846" t="str">
        <f>'09月統合家計簿'!A9</f>
        <v>○○銀行　３</v>
      </c>
      <c r="B9" s="972"/>
      <c r="C9" s="338">
        <f>'09月統合家計簿'!G9</f>
        <v>0</v>
      </c>
      <c r="D9" s="168">
        <f>'10月銀行口座入出金表'!A17-'10月銀行口座入出金表'!C15</f>
        <v>0</v>
      </c>
      <c r="E9" s="173">
        <f>'10月銀行口座入出金表'!F15+'10月銀行口座入出金表'!F16+'10月銀行口座入出金表'!F17+'10月銀行口座入出金表'!F18+'10月銀行口座入出金表'!F19</f>
        <v>0</v>
      </c>
      <c r="F9" s="174">
        <f>'10月銀行口座入出金表'!I15+'10月銀行口座入出金表'!I16+'10月銀行口座入出金表'!I17+'10月銀行口座入出金表'!I18+'10月銀行口座入出金表'!I19</f>
        <v>0</v>
      </c>
      <c r="G9" s="171">
        <f t="shared" si="0"/>
        <v>0</v>
      </c>
    </row>
    <row r="10" spans="1:26" ht="33" customHeight="1" x14ac:dyDescent="0.4">
      <c r="A10" s="846" t="str">
        <f>'09月統合家計簿'!A10</f>
        <v>○○銀行　４</v>
      </c>
      <c r="B10" s="972"/>
      <c r="C10" s="338">
        <f>'09月統合家計簿'!G10</f>
        <v>0</v>
      </c>
      <c r="D10" s="168">
        <f>'10月銀行口座入出金表'!A22-'10月銀行口座入出金表'!C20</f>
        <v>0</v>
      </c>
      <c r="E10" s="173">
        <f>'10月銀行口座入出金表'!F20+'10月銀行口座入出金表'!F21+'10月銀行口座入出金表'!F22+'10月銀行口座入出金表'!F23+'10月銀行口座入出金表'!F24</f>
        <v>0</v>
      </c>
      <c r="F10" s="174">
        <f>'10月銀行口座入出金表'!I20+'10月銀行口座入出金表'!I21+'10月銀行口座入出金表'!I22+'10月銀行口座入出金表'!I23+'10月銀行口座入出金表'!I24</f>
        <v>0</v>
      </c>
      <c r="G10" s="171">
        <f t="shared" si="0"/>
        <v>0</v>
      </c>
    </row>
    <row r="11" spans="1:26" ht="33" customHeight="1" x14ac:dyDescent="0.4">
      <c r="A11" s="846" t="str">
        <f>'09月統合家計簿'!A11</f>
        <v>○○銀行　５</v>
      </c>
      <c r="B11" s="972"/>
      <c r="C11" s="338">
        <f>'09月統合家計簿'!G11</f>
        <v>0</v>
      </c>
      <c r="D11" s="168">
        <f>'10月銀行口座入出金表'!A27-'10月銀行口座入出金表'!C25</f>
        <v>0</v>
      </c>
      <c r="E11" s="175">
        <f>'10月銀行口座入出金表'!F25+'10月銀行口座入出金表'!F26+'10月銀行口座入出金表'!F27+'10月銀行口座入出金表'!F28+'10月銀行口座入出金表'!F29</f>
        <v>0</v>
      </c>
      <c r="F11" s="174">
        <f>'10月銀行口座入出金表'!I25+'10月銀行口座入出金表'!I26+'10月銀行口座入出金表'!I27+'10月銀行口座入出金表'!I28+'10月銀行口座入出金表'!I29</f>
        <v>0</v>
      </c>
      <c r="G11" s="171">
        <f t="shared" si="0"/>
        <v>0</v>
      </c>
    </row>
    <row r="12" spans="1:26" ht="33" customHeight="1" x14ac:dyDescent="0.4">
      <c r="A12" s="846" t="str">
        <f>'09月統合家計簿'!A12</f>
        <v>○○銀行　６</v>
      </c>
      <c r="B12" s="972"/>
      <c r="C12" s="338">
        <f>'09月統合家計簿'!G12</f>
        <v>0</v>
      </c>
      <c r="D12" s="168">
        <f>'10月銀行口座入出金表'!A32-'10月銀行口座入出金表'!C30</f>
        <v>0</v>
      </c>
      <c r="E12" s="175">
        <f>'10月銀行口座入出金表'!F30+'10月銀行口座入出金表'!F31+'10月銀行口座入出金表'!F32+'10月銀行口座入出金表'!F33+'10月銀行口座入出金表'!F34</f>
        <v>0</v>
      </c>
      <c r="F12" s="174">
        <f>'10月銀行口座入出金表'!I30+'10月銀行口座入出金表'!I31+'10月銀行口座入出金表'!I32+'10月銀行口座入出金表'!I33+'10月銀行口座入出金表'!I34</f>
        <v>0</v>
      </c>
      <c r="G12" s="171">
        <f t="shared" si="0"/>
        <v>0</v>
      </c>
    </row>
    <row r="13" spans="1:26" ht="33" customHeight="1" x14ac:dyDescent="0.4">
      <c r="A13" s="846" t="str">
        <f>'09月統合家計簿'!A13</f>
        <v>○○銀行　７</v>
      </c>
      <c r="B13" s="972"/>
      <c r="C13" s="338">
        <f>'09月統合家計簿'!G13</f>
        <v>0</v>
      </c>
      <c r="D13" s="168">
        <f>'10月銀行口座入出金表'!A37-'10月銀行口座入出金表'!C35</f>
        <v>0</v>
      </c>
      <c r="E13" s="175">
        <f>'10月銀行口座入出金表'!F35+'10月銀行口座入出金表'!F36+'10月銀行口座入出金表'!F37+'10月銀行口座入出金表'!F38+'10月銀行口座入出金表'!F39</f>
        <v>0</v>
      </c>
      <c r="F13" s="174">
        <f>'10月銀行口座入出金表'!I35+'10月銀行口座入出金表'!I36+'10月銀行口座入出金表'!I37+'10月銀行口座入出金表'!I38+'10月銀行口座入出金表'!I39</f>
        <v>0</v>
      </c>
      <c r="G13" s="171">
        <f t="shared" si="0"/>
        <v>0</v>
      </c>
    </row>
    <row r="14" spans="1:26" ht="33" customHeight="1" x14ac:dyDescent="0.4">
      <c r="A14" s="846" t="str">
        <f>'09月統合家計簿'!A14</f>
        <v>○○銀行　８</v>
      </c>
      <c r="B14" s="972"/>
      <c r="C14" s="338">
        <f>'09月統合家計簿'!G14</f>
        <v>0</v>
      </c>
      <c r="D14" s="168">
        <f>'10月銀行口座入出金表'!A42-'10月銀行口座入出金表'!C40</f>
        <v>0</v>
      </c>
      <c r="E14" s="175">
        <f>'10月銀行口座入出金表'!F40+'10月銀行口座入出金表'!F41+'10月銀行口座入出金表'!F42+'10月銀行口座入出金表'!F43+'10月銀行口座入出金表'!F44</f>
        <v>0</v>
      </c>
      <c r="F14" s="174">
        <f>'10月銀行口座入出金表'!I40+'10月銀行口座入出金表'!I41+'10月銀行口座入出金表'!I42+'10月銀行口座入出金表'!I43+'10月銀行口座入出金表'!I44</f>
        <v>0</v>
      </c>
      <c r="G14" s="171">
        <f t="shared" si="0"/>
        <v>0</v>
      </c>
    </row>
    <row r="15" spans="1:26" ht="33" customHeight="1" x14ac:dyDescent="0.4">
      <c r="A15" s="846" t="str">
        <f>'09月統合家計簿'!A15</f>
        <v>○○銀行　９</v>
      </c>
      <c r="B15" s="972"/>
      <c r="C15" s="338">
        <f>'09月統合家計簿'!G15</f>
        <v>0</v>
      </c>
      <c r="D15" s="168">
        <f>'10月銀行口座入出金表'!A47-'10月銀行口座入出金表'!C45</f>
        <v>0</v>
      </c>
      <c r="E15" s="175">
        <f>'10月銀行口座入出金表'!F45+'10月銀行口座入出金表'!F46+'10月銀行口座入出金表'!F47+'10月銀行口座入出金表'!F48+'10月銀行口座入出金表'!F49</f>
        <v>0</v>
      </c>
      <c r="F15" s="174">
        <f>'10月銀行口座入出金表'!I45+'10月銀行口座入出金表'!I46+'10月銀行口座入出金表'!I47+'10月銀行口座入出金表'!I48+'10月銀行口座入出金表'!I49</f>
        <v>0</v>
      </c>
      <c r="G15" s="171">
        <f t="shared" si="0"/>
        <v>0</v>
      </c>
    </row>
    <row r="16" spans="1:26" ht="33" customHeight="1" thickBot="1" x14ac:dyDescent="0.45">
      <c r="A16" s="846" t="str">
        <f>'09月統合家計簿'!A16</f>
        <v>○○銀行　１０</v>
      </c>
      <c r="B16" s="973"/>
      <c r="C16" s="339">
        <f>'09月統合家計簿'!G16</f>
        <v>0</v>
      </c>
      <c r="D16" s="170">
        <f>'10月銀行口座入出金表'!A52-'10月銀行口座入出金表'!C50</f>
        <v>0</v>
      </c>
      <c r="E16" s="176">
        <f>'10月銀行口座入出金表'!F50+'10月銀行口座入出金表'!F51+'10月銀行口座入出金表'!F52+'10月銀行口座入出金表'!F53+'10月銀行口座入出金表'!F54</f>
        <v>0</v>
      </c>
      <c r="F16" s="196">
        <f>'10月銀行口座入出金表'!I50+'10月銀行口座入出金表'!I51+'10月銀行口座入出金表'!I52+'10月銀行口座入出金表'!I53+'10月銀行口座入出金表'!I54</f>
        <v>0</v>
      </c>
      <c r="G16" s="172">
        <f t="shared" si="0"/>
        <v>0</v>
      </c>
    </row>
    <row r="17" spans="1:8" ht="36" customHeight="1" thickBot="1" x14ac:dyDescent="0.45">
      <c r="A17" s="847" t="s">
        <v>64</v>
      </c>
      <c r="B17" s="970"/>
      <c r="C17" s="177">
        <f>'09月現金収支表'!G37</f>
        <v>0</v>
      </c>
      <c r="D17" s="178"/>
      <c r="E17" s="179">
        <f>'10月現金収支表'!D36</f>
        <v>0</v>
      </c>
      <c r="F17" s="180">
        <f>'10月現金収支表'!F37</f>
        <v>0</v>
      </c>
      <c r="G17" s="195">
        <f>C17+E17-F17</f>
        <v>0</v>
      </c>
    </row>
    <row r="18" spans="1:8" ht="42" customHeight="1" thickBot="1" x14ac:dyDescent="0.45">
      <c r="A18" s="848" t="s">
        <v>1</v>
      </c>
      <c r="B18" s="970"/>
      <c r="C18" s="226">
        <f>SUM(C7:C17)</f>
        <v>0</v>
      </c>
      <c r="D18" s="230">
        <f>SUM(D7:D17)</f>
        <v>0</v>
      </c>
      <c r="E18" s="231">
        <f>SUM(E7:E17)</f>
        <v>0</v>
      </c>
      <c r="F18" s="232">
        <f>SUM(F7:F17)</f>
        <v>0</v>
      </c>
      <c r="G18" s="233">
        <f>C18-D18+E18-F18</f>
        <v>0</v>
      </c>
    </row>
    <row r="19" spans="1:8" ht="36" customHeight="1" x14ac:dyDescent="0.4"/>
    <row r="20" spans="1:8" ht="54" customHeight="1" x14ac:dyDescent="0.25">
      <c r="A20" s="1220" t="s">
        <v>146</v>
      </c>
      <c r="B20" s="1220"/>
      <c r="C20" s="1220"/>
      <c r="D20" s="1220"/>
      <c r="E20" s="1220"/>
      <c r="F20" s="1220"/>
      <c r="G20" s="1220"/>
      <c r="H20" s="191"/>
    </row>
    <row r="21" spans="1:8" ht="42.75" customHeight="1" thickBot="1" x14ac:dyDescent="0.3">
      <c r="A21" s="205" t="s">
        <v>70</v>
      </c>
      <c r="B21" s="203"/>
      <c r="C21" s="203"/>
      <c r="D21" s="214"/>
      <c r="E21" s="215"/>
      <c r="F21" s="216"/>
      <c r="G21" s="217"/>
    </row>
    <row r="22" spans="1:8" ht="42" customHeight="1" thickBot="1" x14ac:dyDescent="0.45">
      <c r="A22" s="1215" t="s">
        <v>67</v>
      </c>
      <c r="B22" s="1216"/>
      <c r="C22" s="1216"/>
      <c r="D22" s="1217"/>
      <c r="E22" s="199" t="s">
        <v>66</v>
      </c>
      <c r="F22" s="199" t="s">
        <v>74</v>
      </c>
      <c r="G22" s="201" t="s">
        <v>149</v>
      </c>
    </row>
    <row r="23" spans="1:8" ht="21" customHeight="1" thickBot="1" x14ac:dyDescent="0.2">
      <c r="A23" s="1227" t="s">
        <v>250</v>
      </c>
      <c r="B23" s="1228"/>
      <c r="C23" s="1228"/>
      <c r="D23" s="1228"/>
      <c r="E23" s="1228"/>
      <c r="F23" s="1229"/>
      <c r="G23" s="1179">
        <f>C18</f>
        <v>0</v>
      </c>
    </row>
    <row r="24" spans="1:8" ht="21" customHeight="1" x14ac:dyDescent="0.15">
      <c r="A24" s="681" t="str">
        <f>'09月統合家計簿'!A24</f>
        <v>年内の入金予定項目明細を記してください</v>
      </c>
      <c r="B24" s="681"/>
      <c r="C24" s="681"/>
      <c r="D24" s="682"/>
      <c r="E24" s="683">
        <f>'09月統合家計簿'!E24</f>
        <v>0</v>
      </c>
      <c r="F24" s="222">
        <f>E24*12</f>
        <v>0</v>
      </c>
      <c r="G24" s="224">
        <f t="shared" ref="G24:G33" si="1">E24*3</f>
        <v>0</v>
      </c>
    </row>
    <row r="25" spans="1:8" ht="21" customHeight="1" x14ac:dyDescent="0.15">
      <c r="A25" s="681" t="str">
        <f>'09月統合家計簿'!A25</f>
        <v>年内の入金予定項目明細を記してください</v>
      </c>
      <c r="B25" s="681"/>
      <c r="C25" s="681"/>
      <c r="D25" s="682"/>
      <c r="E25" s="683">
        <f>'09月統合家計簿'!E25</f>
        <v>0</v>
      </c>
      <c r="F25" s="223">
        <f>E25*12</f>
        <v>0</v>
      </c>
      <c r="G25" s="225">
        <f t="shared" si="1"/>
        <v>0</v>
      </c>
    </row>
    <row r="26" spans="1:8" ht="21" customHeight="1" x14ac:dyDescent="0.15">
      <c r="A26" s="681" t="str">
        <f>'09月統合家計簿'!A26</f>
        <v>年内の入金予定項目明細を記してください</v>
      </c>
      <c r="B26" s="681"/>
      <c r="C26" s="681"/>
      <c r="D26" s="682"/>
      <c r="E26" s="683">
        <f>'09月統合家計簿'!E26</f>
        <v>0</v>
      </c>
      <c r="F26" s="223">
        <f t="shared" ref="F26:F33" si="2">E26*12</f>
        <v>0</v>
      </c>
      <c r="G26" s="225">
        <f t="shared" si="1"/>
        <v>0</v>
      </c>
    </row>
    <row r="27" spans="1:8" ht="21" customHeight="1" x14ac:dyDescent="0.15">
      <c r="A27" s="681" t="str">
        <f>'09月統合家計簿'!A27</f>
        <v>年内の入金予定項目明細を記してください</v>
      </c>
      <c r="B27" s="681"/>
      <c r="C27" s="681"/>
      <c r="D27" s="682"/>
      <c r="E27" s="683">
        <f>'09月統合家計簿'!E27</f>
        <v>0</v>
      </c>
      <c r="F27" s="223">
        <f t="shared" si="2"/>
        <v>0</v>
      </c>
      <c r="G27" s="225">
        <f t="shared" si="1"/>
        <v>0</v>
      </c>
    </row>
    <row r="28" spans="1:8" ht="21" customHeight="1" x14ac:dyDescent="0.15">
      <c r="A28" s="681" t="str">
        <f>'09月統合家計簿'!A28</f>
        <v>年内の入金予定項目明細を記してください</v>
      </c>
      <c r="B28" s="681"/>
      <c r="C28" s="681"/>
      <c r="D28" s="682"/>
      <c r="E28" s="683">
        <f>'09月統合家計簿'!E28</f>
        <v>0</v>
      </c>
      <c r="F28" s="223">
        <f t="shared" si="2"/>
        <v>0</v>
      </c>
      <c r="G28" s="225">
        <f t="shared" si="1"/>
        <v>0</v>
      </c>
    </row>
    <row r="29" spans="1:8" ht="21" customHeight="1" x14ac:dyDescent="0.15">
      <c r="A29" s="681" t="str">
        <f>'09月統合家計簿'!A29</f>
        <v>年内の入金予定項目明細を記してください</v>
      </c>
      <c r="B29" s="681"/>
      <c r="C29" s="681"/>
      <c r="D29" s="682"/>
      <c r="E29" s="683">
        <f>'09月統合家計簿'!E29</f>
        <v>0</v>
      </c>
      <c r="F29" s="223">
        <f t="shared" si="2"/>
        <v>0</v>
      </c>
      <c r="G29" s="225">
        <f t="shared" si="1"/>
        <v>0</v>
      </c>
    </row>
    <row r="30" spans="1:8" ht="21" customHeight="1" x14ac:dyDescent="0.15">
      <c r="A30" s="681" t="str">
        <f>'09月統合家計簿'!A30</f>
        <v>年内の入金予定項目明細を記してください</v>
      </c>
      <c r="B30" s="684"/>
      <c r="C30" s="684"/>
      <c r="D30" s="685"/>
      <c r="E30" s="683">
        <f>'09月統合家計簿'!E30</f>
        <v>0</v>
      </c>
      <c r="F30" s="223">
        <f t="shared" si="2"/>
        <v>0</v>
      </c>
      <c r="G30" s="225">
        <f t="shared" si="1"/>
        <v>0</v>
      </c>
    </row>
    <row r="31" spans="1:8" ht="21" customHeight="1" x14ac:dyDescent="0.15">
      <c r="A31" s="681" t="str">
        <f>'09月統合家計簿'!A31</f>
        <v>年内の入金予定項目明細を記してください</v>
      </c>
      <c r="B31" s="684"/>
      <c r="C31" s="684"/>
      <c r="D31" s="685"/>
      <c r="E31" s="683">
        <f>'09月統合家計簿'!E31</f>
        <v>0</v>
      </c>
      <c r="F31" s="223">
        <f t="shared" si="2"/>
        <v>0</v>
      </c>
      <c r="G31" s="225">
        <f t="shared" si="1"/>
        <v>0</v>
      </c>
    </row>
    <row r="32" spans="1:8" ht="21" customHeight="1" x14ac:dyDescent="0.15">
      <c r="A32" s="681" t="str">
        <f>'09月統合家計簿'!A32</f>
        <v>年内の入金予定項目明細を記してください</v>
      </c>
      <c r="B32" s="684"/>
      <c r="C32" s="684"/>
      <c r="D32" s="685"/>
      <c r="E32" s="683">
        <f>'09月統合家計簿'!E32</f>
        <v>0</v>
      </c>
      <c r="F32" s="223">
        <f t="shared" si="2"/>
        <v>0</v>
      </c>
      <c r="G32" s="225">
        <f t="shared" si="1"/>
        <v>0</v>
      </c>
    </row>
    <row r="33" spans="1:8" ht="21" customHeight="1" thickBot="1" x14ac:dyDescent="0.2">
      <c r="A33" s="681" t="str">
        <f>'09月統合家計簿'!A33</f>
        <v>年内の入金予定項目明細を記してください</v>
      </c>
      <c r="B33" s="686"/>
      <c r="C33" s="686"/>
      <c r="D33" s="687"/>
      <c r="E33" s="683">
        <f>'09月統合家計簿'!E33</f>
        <v>0</v>
      </c>
      <c r="F33" s="223">
        <f t="shared" si="2"/>
        <v>0</v>
      </c>
      <c r="G33" s="292">
        <f t="shared" si="1"/>
        <v>0</v>
      </c>
    </row>
    <row r="34" spans="1:8" ht="42" customHeight="1" thickBot="1" x14ac:dyDescent="0.2">
      <c r="A34" s="213"/>
      <c r="B34" s="198"/>
      <c r="C34" s="198"/>
      <c r="D34" s="202" t="s">
        <v>72</v>
      </c>
      <c r="E34" s="221">
        <f>SUM(E24:E33)</f>
        <v>0</v>
      </c>
      <c r="F34" s="221">
        <f>SUM(F24:F33)</f>
        <v>0</v>
      </c>
      <c r="G34" s="226">
        <f>SUM(G23:G33)</f>
        <v>0</v>
      </c>
    </row>
    <row r="35" spans="1:8" ht="18" customHeight="1" x14ac:dyDescent="0.4">
      <c r="A35" s="189"/>
      <c r="B35" s="189"/>
      <c r="C35" s="189"/>
      <c r="D35" s="189"/>
      <c r="E35" s="189"/>
      <c r="F35" s="189"/>
      <c r="G35" s="189"/>
      <c r="H35" s="3"/>
    </row>
    <row r="36" spans="1:8" ht="42" customHeight="1" thickBot="1" x14ac:dyDescent="0.3">
      <c r="A36" s="206" t="s">
        <v>71</v>
      </c>
      <c r="B36" s="204"/>
      <c r="C36" s="204"/>
      <c r="D36" s="204"/>
      <c r="E36" s="204"/>
      <c r="F36" s="204"/>
      <c r="G36" s="204"/>
      <c r="H36" s="191"/>
    </row>
    <row r="37" spans="1:8" ht="42" customHeight="1" thickBot="1" x14ac:dyDescent="0.2">
      <c r="A37" s="1215" t="s">
        <v>68</v>
      </c>
      <c r="B37" s="1216"/>
      <c r="C37" s="1216"/>
      <c r="D37" s="1217"/>
      <c r="E37" s="199" t="s">
        <v>66</v>
      </c>
      <c r="F37" s="199" t="s">
        <v>74</v>
      </c>
      <c r="G37" s="201" t="s">
        <v>150</v>
      </c>
      <c r="H37" s="192"/>
    </row>
    <row r="38" spans="1:8" ht="21" customHeight="1" x14ac:dyDescent="0.15">
      <c r="A38" s="684" t="str">
        <f>'09月統合家計簿'!A38</f>
        <v>年内の出金予定項目明細を記してください</v>
      </c>
      <c r="B38" s="688"/>
      <c r="C38" s="688"/>
      <c r="D38" s="688"/>
      <c r="E38" s="1206">
        <f>'09月統合家計簿'!E38</f>
        <v>0</v>
      </c>
      <c r="F38" s="222">
        <f>E38*12</f>
        <v>0</v>
      </c>
      <c r="G38" s="224">
        <f>E38*3</f>
        <v>0</v>
      </c>
    </row>
    <row r="39" spans="1:8" ht="21" customHeight="1" x14ac:dyDescent="0.15">
      <c r="A39" s="684" t="str">
        <f>'09月統合家計簿'!A39</f>
        <v>年内の出金予定項目明細を記してください</v>
      </c>
      <c r="B39" s="681"/>
      <c r="C39" s="681"/>
      <c r="D39" s="681"/>
      <c r="E39" s="1207">
        <f>'09月統合家計簿'!E39</f>
        <v>0</v>
      </c>
      <c r="F39" s="223">
        <f t="shared" ref="F39:F57" si="3">E39*12</f>
        <v>0</v>
      </c>
      <c r="G39" s="225">
        <f>E39*3</f>
        <v>0</v>
      </c>
    </row>
    <row r="40" spans="1:8" ht="21" customHeight="1" x14ac:dyDescent="0.15">
      <c r="A40" s="684" t="str">
        <f>'09月統合家計簿'!A40</f>
        <v>年内の出金予定項目明細を記してください</v>
      </c>
      <c r="B40" s="681"/>
      <c r="C40" s="681"/>
      <c r="D40" s="681"/>
      <c r="E40" s="1207">
        <f>'09月統合家計簿'!E40</f>
        <v>0</v>
      </c>
      <c r="F40" s="223">
        <f>E40*12</f>
        <v>0</v>
      </c>
      <c r="G40" s="225">
        <f>E40*3</f>
        <v>0</v>
      </c>
    </row>
    <row r="41" spans="1:8" ht="21" customHeight="1" x14ac:dyDescent="0.15">
      <c r="A41" s="684" t="str">
        <f>'09月統合家計簿'!A41</f>
        <v>年内の出金予定項目明細を記してください</v>
      </c>
      <c r="B41" s="681"/>
      <c r="C41" s="681"/>
      <c r="D41" s="681"/>
      <c r="E41" s="1207">
        <f>'09月統合家計簿'!E41</f>
        <v>0</v>
      </c>
      <c r="F41" s="223">
        <f t="shared" si="3"/>
        <v>0</v>
      </c>
      <c r="G41" s="225">
        <f t="shared" ref="G41:G57" si="4">E41*3</f>
        <v>0</v>
      </c>
    </row>
    <row r="42" spans="1:8" ht="21" customHeight="1" x14ac:dyDescent="0.15">
      <c r="A42" s="684" t="str">
        <f>'09月統合家計簿'!A42</f>
        <v>年内の出金予定項目明細を記してください</v>
      </c>
      <c r="B42" s="684"/>
      <c r="C42" s="684"/>
      <c r="D42" s="684"/>
      <c r="E42" s="1207">
        <f>'09月統合家計簿'!E42</f>
        <v>0</v>
      </c>
      <c r="F42" s="223">
        <f t="shared" si="3"/>
        <v>0</v>
      </c>
      <c r="G42" s="225">
        <f t="shared" si="4"/>
        <v>0</v>
      </c>
    </row>
    <row r="43" spans="1:8" ht="21" customHeight="1" x14ac:dyDescent="0.15">
      <c r="A43" s="684" t="str">
        <f>'09月統合家計簿'!A43</f>
        <v>年内の出金予定項目明細を記してください</v>
      </c>
      <c r="B43" s="684"/>
      <c r="C43" s="684"/>
      <c r="D43" s="684"/>
      <c r="E43" s="1207">
        <f>'09月統合家計簿'!E43</f>
        <v>0</v>
      </c>
      <c r="F43" s="223">
        <f>E43*12</f>
        <v>0</v>
      </c>
      <c r="G43" s="225">
        <f t="shared" si="4"/>
        <v>0</v>
      </c>
    </row>
    <row r="44" spans="1:8" ht="21" customHeight="1" x14ac:dyDescent="0.15">
      <c r="A44" s="684" t="str">
        <f>'09月統合家計簿'!A44</f>
        <v>年内の出金予定項目明細を記してください</v>
      </c>
      <c r="B44" s="684"/>
      <c r="C44" s="684"/>
      <c r="D44" s="684"/>
      <c r="E44" s="1207">
        <f>'09月統合家計簿'!E44</f>
        <v>0</v>
      </c>
      <c r="F44" s="223">
        <f t="shared" si="3"/>
        <v>0</v>
      </c>
      <c r="G44" s="225">
        <f t="shared" si="4"/>
        <v>0</v>
      </c>
    </row>
    <row r="45" spans="1:8" ht="21" customHeight="1" x14ac:dyDescent="0.15">
      <c r="A45" s="684" t="str">
        <f>'09月統合家計簿'!A45</f>
        <v>年内の出金予定項目明細を記してください</v>
      </c>
      <c r="B45" s="684"/>
      <c r="C45" s="684"/>
      <c r="D45" s="684"/>
      <c r="E45" s="1207">
        <f>'09月統合家計簿'!E45</f>
        <v>0</v>
      </c>
      <c r="F45" s="223">
        <f t="shared" si="3"/>
        <v>0</v>
      </c>
      <c r="G45" s="225">
        <f t="shared" si="4"/>
        <v>0</v>
      </c>
    </row>
    <row r="46" spans="1:8" ht="21" customHeight="1" x14ac:dyDescent="0.15">
      <c r="A46" s="684" t="str">
        <f>'09月統合家計簿'!A46</f>
        <v>年内の出金予定項目明細を記してください</v>
      </c>
      <c r="B46" s="684"/>
      <c r="C46" s="684"/>
      <c r="D46" s="684"/>
      <c r="E46" s="1207">
        <f>'09月統合家計簿'!E46</f>
        <v>0</v>
      </c>
      <c r="F46" s="223">
        <f t="shared" si="3"/>
        <v>0</v>
      </c>
      <c r="G46" s="225">
        <f t="shared" si="4"/>
        <v>0</v>
      </c>
    </row>
    <row r="47" spans="1:8" ht="21" customHeight="1" x14ac:dyDescent="0.15">
      <c r="A47" s="684" t="str">
        <f>'09月統合家計簿'!A47</f>
        <v>年内の出金予定項目明細を記してください</v>
      </c>
      <c r="B47" s="684"/>
      <c r="C47" s="684"/>
      <c r="D47" s="684"/>
      <c r="E47" s="1207">
        <f>'09月統合家計簿'!E47</f>
        <v>0</v>
      </c>
      <c r="F47" s="223">
        <f t="shared" si="3"/>
        <v>0</v>
      </c>
      <c r="G47" s="225">
        <f t="shared" si="4"/>
        <v>0</v>
      </c>
    </row>
    <row r="48" spans="1:8" ht="21" customHeight="1" x14ac:dyDescent="0.15">
      <c r="A48" s="684" t="str">
        <f>'09月統合家計簿'!A48</f>
        <v>年内の出金予定項目明細を記してください</v>
      </c>
      <c r="B48" s="684"/>
      <c r="C48" s="684"/>
      <c r="D48" s="684"/>
      <c r="E48" s="1207">
        <f>'09月統合家計簿'!E48</f>
        <v>0</v>
      </c>
      <c r="F48" s="223">
        <f t="shared" si="3"/>
        <v>0</v>
      </c>
      <c r="G48" s="225">
        <f t="shared" si="4"/>
        <v>0</v>
      </c>
    </row>
    <row r="49" spans="1:7" ht="21" customHeight="1" x14ac:dyDescent="0.15">
      <c r="A49" s="684" t="str">
        <f>'09月統合家計簿'!A49</f>
        <v>年内の出金予定項目明細を記してください</v>
      </c>
      <c r="B49" s="684"/>
      <c r="C49" s="684"/>
      <c r="D49" s="684"/>
      <c r="E49" s="1207">
        <f>'09月統合家計簿'!E49</f>
        <v>0</v>
      </c>
      <c r="F49" s="223">
        <f t="shared" si="3"/>
        <v>0</v>
      </c>
      <c r="G49" s="225">
        <f t="shared" si="4"/>
        <v>0</v>
      </c>
    </row>
    <row r="50" spans="1:7" ht="21" customHeight="1" x14ac:dyDescent="0.15">
      <c r="A50" s="684" t="str">
        <f>'09月統合家計簿'!A50</f>
        <v>年内の出金予定項目明細を記してください</v>
      </c>
      <c r="B50" s="684"/>
      <c r="C50" s="684"/>
      <c r="D50" s="684"/>
      <c r="E50" s="1207">
        <f>'09月統合家計簿'!E50</f>
        <v>0</v>
      </c>
      <c r="F50" s="223">
        <f t="shared" si="3"/>
        <v>0</v>
      </c>
      <c r="G50" s="225">
        <f t="shared" si="4"/>
        <v>0</v>
      </c>
    </row>
    <row r="51" spans="1:7" ht="21" customHeight="1" x14ac:dyDescent="0.15">
      <c r="A51" s="684" t="str">
        <f>'09月統合家計簿'!A51</f>
        <v>年内の出金予定項目明細を記してください</v>
      </c>
      <c r="B51" s="684"/>
      <c r="C51" s="684"/>
      <c r="D51" s="684"/>
      <c r="E51" s="1207">
        <f>'09月統合家計簿'!E51</f>
        <v>0</v>
      </c>
      <c r="F51" s="223">
        <f t="shared" si="3"/>
        <v>0</v>
      </c>
      <c r="G51" s="225">
        <f t="shared" si="4"/>
        <v>0</v>
      </c>
    </row>
    <row r="52" spans="1:7" ht="21" customHeight="1" x14ac:dyDescent="0.15">
      <c r="A52" s="684" t="str">
        <f>'09月統合家計簿'!A52</f>
        <v>年内の出金予定項目明細を記してください</v>
      </c>
      <c r="B52" s="684"/>
      <c r="C52" s="684"/>
      <c r="D52" s="684"/>
      <c r="E52" s="1207">
        <f>'09月統合家計簿'!E52</f>
        <v>0</v>
      </c>
      <c r="F52" s="223">
        <f t="shared" si="3"/>
        <v>0</v>
      </c>
      <c r="G52" s="225">
        <f t="shared" si="4"/>
        <v>0</v>
      </c>
    </row>
    <row r="53" spans="1:7" ht="21" customHeight="1" x14ac:dyDescent="0.15">
      <c r="A53" s="684" t="str">
        <f>'09月統合家計簿'!A53</f>
        <v>年内の出金予定項目明細を記してください</v>
      </c>
      <c r="B53" s="684"/>
      <c r="C53" s="684"/>
      <c r="D53" s="684"/>
      <c r="E53" s="1207">
        <f>'09月統合家計簿'!E53</f>
        <v>0</v>
      </c>
      <c r="F53" s="223">
        <f t="shared" si="3"/>
        <v>0</v>
      </c>
      <c r="G53" s="225">
        <f t="shared" si="4"/>
        <v>0</v>
      </c>
    </row>
    <row r="54" spans="1:7" ht="21" customHeight="1" x14ac:dyDescent="0.15">
      <c r="A54" s="684" t="str">
        <f>'09月統合家計簿'!A54</f>
        <v>年内の出金予定項目明細を記してください</v>
      </c>
      <c r="B54" s="684"/>
      <c r="C54" s="684"/>
      <c r="D54" s="684"/>
      <c r="E54" s="1207">
        <f>'09月統合家計簿'!E54</f>
        <v>0</v>
      </c>
      <c r="F54" s="223">
        <f t="shared" si="3"/>
        <v>0</v>
      </c>
      <c r="G54" s="225">
        <f t="shared" si="4"/>
        <v>0</v>
      </c>
    </row>
    <row r="55" spans="1:7" ht="21" customHeight="1" x14ac:dyDescent="0.15">
      <c r="A55" s="684" t="str">
        <f>'09月統合家計簿'!A55</f>
        <v>年内の出金予定項目明細を記してください</v>
      </c>
      <c r="B55" s="684"/>
      <c r="C55" s="684"/>
      <c r="D55" s="684"/>
      <c r="E55" s="1207">
        <f>'09月統合家計簿'!E55</f>
        <v>0</v>
      </c>
      <c r="F55" s="223">
        <f t="shared" si="3"/>
        <v>0</v>
      </c>
      <c r="G55" s="225">
        <f t="shared" si="4"/>
        <v>0</v>
      </c>
    </row>
    <row r="56" spans="1:7" ht="21" customHeight="1" x14ac:dyDescent="0.15">
      <c r="A56" s="684" t="str">
        <f>'09月統合家計簿'!A56</f>
        <v>年内の出金予定項目明細を記してください</v>
      </c>
      <c r="B56" s="684"/>
      <c r="C56" s="684"/>
      <c r="D56" s="684"/>
      <c r="E56" s="1207">
        <f>'09月統合家計簿'!E56</f>
        <v>0</v>
      </c>
      <c r="F56" s="223">
        <f t="shared" si="3"/>
        <v>0</v>
      </c>
      <c r="G56" s="225">
        <f t="shared" si="4"/>
        <v>0</v>
      </c>
    </row>
    <row r="57" spans="1:7" ht="21" customHeight="1" thickBot="1" x14ac:dyDescent="0.2">
      <c r="A57" s="684" t="str">
        <f>'09月統合家計簿'!A57</f>
        <v>年内の出金予定項目明細を記してください</v>
      </c>
      <c r="B57" s="689"/>
      <c r="C57" s="689"/>
      <c r="D57" s="689"/>
      <c r="E57" s="1208">
        <f>'09月統合家計簿'!E57</f>
        <v>0</v>
      </c>
      <c r="F57" s="227">
        <f t="shared" si="3"/>
        <v>0</v>
      </c>
      <c r="G57" s="292">
        <f t="shared" si="4"/>
        <v>0</v>
      </c>
    </row>
    <row r="58" spans="1:7" ht="42" customHeight="1" thickBot="1" x14ac:dyDescent="0.2">
      <c r="A58" s="213"/>
      <c r="B58" s="198"/>
      <c r="C58" s="198"/>
      <c r="D58" s="202" t="s">
        <v>69</v>
      </c>
      <c r="E58" s="221">
        <f>SUM(E38:E57)</f>
        <v>0</v>
      </c>
      <c r="F58" s="221">
        <f>SUM(F38:F57)</f>
        <v>0</v>
      </c>
      <c r="G58" s="226">
        <f>SUM(G38:G57)</f>
        <v>0</v>
      </c>
    </row>
    <row r="59" spans="1:7" ht="39.75" customHeight="1" x14ac:dyDescent="0.2">
      <c r="A59" s="193"/>
      <c r="B59" s="1"/>
      <c r="C59" s="1"/>
      <c r="D59" s="1"/>
      <c r="E59" s="1"/>
      <c r="F59" s="207" t="s">
        <v>75</v>
      </c>
      <c r="G59" s="229">
        <f>G34-G58</f>
        <v>0</v>
      </c>
    </row>
    <row r="60" spans="1:7" ht="18" customHeight="1" x14ac:dyDescent="0.15">
      <c r="A60" s="194"/>
      <c r="B60" s="1"/>
      <c r="C60" s="1"/>
      <c r="D60" s="1"/>
      <c r="E60" s="200"/>
      <c r="F60" s="1"/>
      <c r="G60" s="219" t="s">
        <v>188</v>
      </c>
    </row>
    <row r="61" spans="1:7" ht="18" customHeight="1" x14ac:dyDescent="0.15">
      <c r="A61" s="194"/>
      <c r="B61" s="1"/>
      <c r="C61" s="1"/>
      <c r="D61" s="1"/>
      <c r="E61" s="200"/>
      <c r="F61" s="219"/>
      <c r="G61" s="2"/>
    </row>
  </sheetData>
  <sheetProtection sheet="1" objects="1" scenarios="1"/>
  <mergeCells count="7">
    <mergeCell ref="A37:D37"/>
    <mergeCell ref="A1:G1"/>
    <mergeCell ref="A2:G2"/>
    <mergeCell ref="A20:G20"/>
    <mergeCell ref="A6:B6"/>
    <mergeCell ref="A23:F23"/>
    <mergeCell ref="A22:D22"/>
  </mergeCells>
  <phoneticPr fontId="1"/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>
    <tabColor rgb="FFFFE28F"/>
  </sheetPr>
  <dimension ref="A1:AD57"/>
  <sheetViews>
    <sheetView zoomScaleNormal="100" workbookViewId="0">
      <pane xSplit="1" ySplit="4" topLeftCell="B5" activePane="bottomRight" state="frozen"/>
      <selection activeCell="B55" sqref="B55"/>
      <selection pane="topRight" activeCell="B55" sqref="B55"/>
      <selection pane="bottomLeft" activeCell="B55" sqref="B55"/>
      <selection pane="bottomRight" sqref="A1:L1"/>
    </sheetView>
  </sheetViews>
  <sheetFormatPr defaultRowHeight="18.75" x14ac:dyDescent="0.4"/>
  <cols>
    <col min="1" max="1" width="15.625" style="11" customWidth="1"/>
    <col min="2" max="3" width="13.125" style="11" customWidth="1"/>
    <col min="4" max="4" width="35.625" style="11" customWidth="1"/>
    <col min="5" max="5" width="9.625" style="11" customWidth="1"/>
    <col min="6" max="6" width="13.125" style="11" customWidth="1"/>
    <col min="7" max="7" width="35.625" style="11" customWidth="1"/>
    <col min="8" max="8" width="9.625" style="10" customWidth="1"/>
    <col min="9" max="9" width="13.125" style="11" customWidth="1"/>
    <col min="10" max="10" width="35.625" style="11" customWidth="1"/>
    <col min="11" max="11" width="9.625" style="11" customWidth="1"/>
    <col min="12" max="12" width="16.625" style="122" bestFit="1" customWidth="1"/>
    <col min="13" max="13" width="13.75" style="14" customWidth="1"/>
    <col min="14" max="14" width="14.25" style="15" bestFit="1" customWidth="1"/>
    <col min="15" max="15" width="10.875" style="16" bestFit="1" customWidth="1"/>
    <col min="16" max="16" width="9" style="11"/>
    <col min="17" max="17" width="10.25" style="17" bestFit="1" customWidth="1"/>
    <col min="18" max="18" width="14.5" style="18" customWidth="1"/>
    <col min="19" max="19" width="10.625" style="19" bestFit="1" customWidth="1"/>
    <col min="20" max="20" width="9.125" style="20" bestFit="1" customWidth="1"/>
    <col min="21" max="21" width="9" style="21"/>
    <col min="22" max="22" width="16.5" style="18" customWidth="1"/>
    <col min="23" max="23" width="11.375" style="20" bestFit="1" customWidth="1"/>
    <col min="24" max="24" width="12.125" style="22" customWidth="1"/>
    <col min="25" max="25" width="12.625" style="23" customWidth="1"/>
    <col min="26" max="26" width="10.5" style="24" bestFit="1" customWidth="1"/>
    <col min="27" max="27" width="9.125" style="25" bestFit="1" customWidth="1"/>
    <col min="28" max="28" width="5.125" style="123" customWidth="1"/>
    <col min="29" max="29" width="10" style="17" customWidth="1"/>
    <col min="30" max="30" width="12.25" style="17" customWidth="1"/>
    <col min="31" max="31" width="12.25" style="11" customWidth="1"/>
    <col min="32" max="16384" width="9" style="11"/>
  </cols>
  <sheetData>
    <row r="1" spans="1:28" ht="63" customHeight="1" x14ac:dyDescent="0.4">
      <c r="A1" s="1230" t="s">
        <v>246</v>
      </c>
      <c r="B1" s="1230"/>
      <c r="C1" s="1230"/>
      <c r="D1" s="1230"/>
      <c r="E1" s="1230"/>
      <c r="F1" s="1230"/>
      <c r="G1" s="1230"/>
      <c r="H1" s="1230"/>
      <c r="I1" s="1230"/>
      <c r="J1" s="1230"/>
      <c r="K1" s="1230"/>
      <c r="L1" s="1230"/>
      <c r="AB1" s="31"/>
    </row>
    <row r="2" spans="1:28" ht="21" customHeight="1" x14ac:dyDescent="0.4">
      <c r="A2" s="1231" t="s">
        <v>10</v>
      </c>
      <c r="B2" s="1231"/>
      <c r="C2" s="1231"/>
      <c r="D2" s="1231"/>
      <c r="E2" s="1231"/>
      <c r="F2" s="1231"/>
      <c r="G2" s="1231"/>
      <c r="H2" s="1231"/>
      <c r="I2" s="1231"/>
      <c r="J2" s="1231"/>
      <c r="K2" s="1231"/>
      <c r="L2" s="1231"/>
      <c r="AB2" s="31"/>
    </row>
    <row r="3" spans="1:28" ht="21" customHeight="1" thickBot="1" x14ac:dyDescent="0.45">
      <c r="A3" s="9" t="s">
        <v>140</v>
      </c>
      <c r="C3" s="32" t="s">
        <v>11</v>
      </c>
      <c r="D3" s="33"/>
      <c r="E3" s="33"/>
      <c r="F3" s="34"/>
      <c r="G3" s="33"/>
      <c r="H3" s="33"/>
      <c r="I3" s="35"/>
      <c r="J3" s="12" t="s">
        <v>6</v>
      </c>
      <c r="K3" s="13" t="s">
        <v>7</v>
      </c>
      <c r="L3" s="36">
        <f ca="1">NOW()</f>
        <v>44276.014670717595</v>
      </c>
      <c r="AB3" s="17"/>
    </row>
    <row r="4" spans="1:28" ht="52.5" customHeight="1" thickTop="1" thickBot="1" x14ac:dyDescent="0.45">
      <c r="A4" s="37" t="s">
        <v>12</v>
      </c>
      <c r="B4" s="38" t="s">
        <v>13</v>
      </c>
      <c r="C4" s="39" t="s">
        <v>14</v>
      </c>
      <c r="D4" s="40" t="s">
        <v>15</v>
      </c>
      <c r="E4" s="41" t="s">
        <v>16</v>
      </c>
      <c r="F4" s="42" t="s">
        <v>17</v>
      </c>
      <c r="G4" s="43" t="s">
        <v>18</v>
      </c>
      <c r="H4" s="44" t="s">
        <v>19</v>
      </c>
      <c r="I4" s="45" t="s">
        <v>20</v>
      </c>
      <c r="J4" s="46" t="s">
        <v>21</v>
      </c>
      <c r="K4" s="47" t="s">
        <v>22</v>
      </c>
      <c r="L4" s="48" t="s">
        <v>23</v>
      </c>
      <c r="M4" s="49"/>
      <c r="N4" s="50"/>
      <c r="O4" s="51"/>
      <c r="Q4" s="52"/>
      <c r="R4" s="49"/>
      <c r="S4" s="53"/>
      <c r="T4" s="54"/>
      <c r="U4" s="55"/>
      <c r="AB4" s="17"/>
    </row>
    <row r="5" spans="1:28" ht="19.5" thickTop="1" x14ac:dyDescent="0.4">
      <c r="A5" s="56" t="str">
        <f>'10月統合家計簿'!A7</f>
        <v>○○銀行　１</v>
      </c>
      <c r="B5" s="182">
        <f>'09月銀行口座入出金表'!L5</f>
        <v>0</v>
      </c>
      <c r="C5" s="57">
        <f>'10月カード利用明細表'!B14</f>
        <v>0</v>
      </c>
      <c r="D5" s="807" t="s">
        <v>50</v>
      </c>
      <c r="E5" s="647"/>
      <c r="F5" s="663"/>
      <c r="G5" s="678"/>
      <c r="H5" s="669"/>
      <c r="I5" s="679"/>
      <c r="J5" s="678"/>
      <c r="K5" s="680"/>
      <c r="L5" s="58">
        <f>B5-SUM(C5:C7)+SUM(F5:F9)-SUM(I5:I9)</f>
        <v>0</v>
      </c>
      <c r="M5" s="49"/>
      <c r="N5" s="59"/>
      <c r="O5" s="51"/>
      <c r="Q5" s="52"/>
      <c r="R5" s="49"/>
      <c r="S5" s="53"/>
      <c r="T5" s="54"/>
      <c r="U5" s="55"/>
      <c r="AB5" s="17"/>
    </row>
    <row r="6" spans="1:28" x14ac:dyDescent="0.4">
      <c r="A6" s="60" t="s">
        <v>24</v>
      </c>
      <c r="B6" s="61"/>
      <c r="C6" s="672"/>
      <c r="D6" s="646"/>
      <c r="E6" s="673"/>
      <c r="F6" s="648"/>
      <c r="G6" s="674"/>
      <c r="H6" s="650"/>
      <c r="I6" s="651"/>
      <c r="J6" s="649"/>
      <c r="K6" s="652"/>
      <c r="L6" s="62"/>
      <c r="M6" s="49"/>
      <c r="N6" s="50"/>
      <c r="O6" s="51"/>
      <c r="Q6" s="52"/>
      <c r="R6" s="49"/>
      <c r="S6" s="53"/>
      <c r="T6" s="54"/>
      <c r="U6" s="55"/>
      <c r="AB6" s="17"/>
    </row>
    <row r="7" spans="1:28" x14ac:dyDescent="0.4">
      <c r="A7" s="63">
        <f>SUM(C5:C7)</f>
        <v>0</v>
      </c>
      <c r="B7" s="61"/>
      <c r="C7" s="645"/>
      <c r="D7" s="646"/>
      <c r="E7" s="647"/>
      <c r="F7" s="648"/>
      <c r="G7" s="649"/>
      <c r="H7" s="650"/>
      <c r="I7" s="651"/>
      <c r="J7" s="649"/>
      <c r="K7" s="652"/>
      <c r="L7" s="62"/>
      <c r="M7" s="49"/>
      <c r="N7" s="50"/>
      <c r="O7" s="51"/>
      <c r="Q7" s="52"/>
      <c r="R7" s="49"/>
      <c r="S7" s="53"/>
      <c r="T7" s="54"/>
      <c r="U7" s="55"/>
      <c r="AB7" s="17"/>
    </row>
    <row r="8" spans="1:28" x14ac:dyDescent="0.4">
      <c r="A8" s="64" t="s">
        <v>25</v>
      </c>
      <c r="B8" s="61"/>
      <c r="C8" s="645"/>
      <c r="D8" s="668"/>
      <c r="E8" s="647"/>
      <c r="F8" s="648"/>
      <c r="G8" s="649"/>
      <c r="H8" s="650"/>
      <c r="I8" s="651"/>
      <c r="J8" s="649"/>
      <c r="K8" s="652"/>
      <c r="L8" s="62"/>
      <c r="M8" s="49"/>
      <c r="N8" s="50"/>
      <c r="O8" s="51"/>
      <c r="Q8" s="52"/>
      <c r="R8" s="49"/>
      <c r="S8" s="53"/>
      <c r="T8" s="54"/>
      <c r="U8" s="55"/>
      <c r="AB8" s="17"/>
    </row>
    <row r="9" spans="1:28" ht="19.5" thickBot="1" x14ac:dyDescent="0.45">
      <c r="A9" s="65">
        <f>B5-SUM(C5:C9)</f>
        <v>0</v>
      </c>
      <c r="B9" s="66"/>
      <c r="C9" s="675"/>
      <c r="D9" s="676"/>
      <c r="E9" s="677"/>
      <c r="F9" s="656"/>
      <c r="G9" s="657"/>
      <c r="H9" s="658"/>
      <c r="I9" s="659"/>
      <c r="J9" s="657"/>
      <c r="K9" s="660"/>
      <c r="L9" s="67"/>
      <c r="M9" s="49"/>
      <c r="N9" s="50"/>
      <c r="O9" s="51"/>
      <c r="Q9" s="52"/>
      <c r="R9" s="49"/>
      <c r="S9" s="53"/>
      <c r="T9" s="54"/>
      <c r="U9" s="55"/>
      <c r="AB9" s="17"/>
    </row>
    <row r="10" spans="1:28" x14ac:dyDescent="0.4">
      <c r="A10" s="68" t="str">
        <f>'10月統合家計簿'!A8</f>
        <v>○○銀行　２</v>
      </c>
      <c r="B10" s="220">
        <f>'09月銀行口座入出金表'!L10</f>
        <v>0</v>
      </c>
      <c r="C10" s="69">
        <f>'10月カード利用明細表'!B26</f>
        <v>0</v>
      </c>
      <c r="D10" s="661" t="s">
        <v>51</v>
      </c>
      <c r="E10" s="662"/>
      <c r="F10" s="663"/>
      <c r="G10" s="664"/>
      <c r="H10" s="650"/>
      <c r="I10" s="665"/>
      <c r="J10" s="664"/>
      <c r="K10" s="666"/>
      <c r="L10" s="58">
        <f>B10-SUM(C10:C14)+SUM(F10:F14)-SUM(I10:I14)</f>
        <v>0</v>
      </c>
      <c r="M10" s="49"/>
      <c r="N10" s="50"/>
      <c r="O10" s="51"/>
      <c r="Q10" s="52"/>
      <c r="R10" s="49"/>
      <c r="S10" s="53"/>
      <c r="T10" s="54"/>
      <c r="U10" s="55"/>
      <c r="AB10" s="17"/>
    </row>
    <row r="11" spans="1:28" x14ac:dyDescent="0.4">
      <c r="A11" s="60" t="s">
        <v>24</v>
      </c>
      <c r="B11" s="61"/>
      <c r="C11" s="645"/>
      <c r="D11" s="646"/>
      <c r="E11" s="647"/>
      <c r="F11" s="648"/>
      <c r="G11" s="649"/>
      <c r="H11" s="650"/>
      <c r="I11" s="651"/>
      <c r="J11" s="649"/>
      <c r="K11" s="652"/>
      <c r="L11" s="62"/>
      <c r="M11" s="49"/>
      <c r="N11" s="50"/>
      <c r="O11" s="51"/>
      <c r="Q11" s="52"/>
      <c r="R11" s="49"/>
      <c r="S11" s="53"/>
      <c r="T11" s="54"/>
      <c r="U11" s="55"/>
      <c r="AB11" s="17"/>
    </row>
    <row r="12" spans="1:28" x14ac:dyDescent="0.4">
      <c r="A12" s="63">
        <f>SUM(C10:C14)</f>
        <v>0</v>
      </c>
      <c r="B12" s="61"/>
      <c r="C12" s="645"/>
      <c r="D12" s="646"/>
      <c r="E12" s="647"/>
      <c r="F12" s="648"/>
      <c r="G12" s="649"/>
      <c r="H12" s="650"/>
      <c r="I12" s="651"/>
      <c r="J12" s="649"/>
      <c r="K12" s="652"/>
      <c r="L12" s="62"/>
      <c r="M12" s="49"/>
      <c r="N12" s="50"/>
      <c r="O12" s="51"/>
      <c r="Q12" s="52"/>
      <c r="R12" s="49"/>
      <c r="S12" s="53"/>
      <c r="T12" s="54"/>
      <c r="U12" s="55"/>
      <c r="AB12" s="17"/>
    </row>
    <row r="13" spans="1:28" x14ac:dyDescent="0.4">
      <c r="A13" s="64" t="s">
        <v>25</v>
      </c>
      <c r="B13" s="61"/>
      <c r="C13" s="645"/>
      <c r="D13" s="668"/>
      <c r="E13" s="647"/>
      <c r="F13" s="648"/>
      <c r="G13" s="649"/>
      <c r="H13" s="650"/>
      <c r="I13" s="651"/>
      <c r="J13" s="649"/>
      <c r="K13" s="652"/>
      <c r="L13" s="62"/>
      <c r="M13" s="49"/>
      <c r="N13" s="50"/>
      <c r="O13" s="51"/>
      <c r="Q13" s="52"/>
      <c r="R13" s="49"/>
      <c r="S13" s="53"/>
      <c r="T13" s="54"/>
      <c r="U13" s="55"/>
      <c r="AB13" s="17"/>
    </row>
    <row r="14" spans="1:28" ht="19.5" thickBot="1" x14ac:dyDescent="0.45">
      <c r="A14" s="65">
        <f>B10-SUM(C10:C14)</f>
        <v>0</v>
      </c>
      <c r="B14" s="66"/>
      <c r="C14" s="653"/>
      <c r="D14" s="671"/>
      <c r="E14" s="655"/>
      <c r="F14" s="656"/>
      <c r="G14" s="657"/>
      <c r="H14" s="658"/>
      <c r="I14" s="659"/>
      <c r="J14" s="657"/>
      <c r="K14" s="660"/>
      <c r="L14" s="67"/>
      <c r="M14" s="49"/>
      <c r="N14" s="50"/>
      <c r="O14" s="51"/>
      <c r="Q14" s="52"/>
      <c r="R14" s="49"/>
      <c r="S14" s="53"/>
      <c r="T14" s="54"/>
      <c r="U14" s="55"/>
      <c r="AB14" s="17"/>
    </row>
    <row r="15" spans="1:28" x14ac:dyDescent="0.4">
      <c r="A15" s="68" t="str">
        <f>'10月統合家計簿'!A9</f>
        <v>○○銀行　３</v>
      </c>
      <c r="B15" s="220">
        <f>'09月銀行口座入出金表'!L15</f>
        <v>0</v>
      </c>
      <c r="C15" s="69">
        <f>'10月カード利用明細表'!B38</f>
        <v>0</v>
      </c>
      <c r="D15" s="661" t="s">
        <v>52</v>
      </c>
      <c r="E15" s="662"/>
      <c r="F15" s="663"/>
      <c r="G15" s="664"/>
      <c r="H15" s="650"/>
      <c r="I15" s="665"/>
      <c r="J15" s="664"/>
      <c r="K15" s="666"/>
      <c r="L15" s="58">
        <f>B15-SUM(C15:C19)+SUM(F15:F19)-SUM(I15:I19)</f>
        <v>0</v>
      </c>
      <c r="M15" s="49"/>
      <c r="N15" s="50"/>
      <c r="O15" s="51"/>
      <c r="Q15" s="52"/>
      <c r="R15" s="49"/>
      <c r="S15" s="53"/>
      <c r="T15" s="54"/>
      <c r="U15" s="55"/>
      <c r="AB15" s="17"/>
    </row>
    <row r="16" spans="1:28" x14ac:dyDescent="0.4">
      <c r="A16" s="60" t="s">
        <v>24</v>
      </c>
      <c r="B16" s="61"/>
      <c r="C16" s="645"/>
      <c r="D16" s="646"/>
      <c r="E16" s="647"/>
      <c r="F16" s="648"/>
      <c r="G16" s="649"/>
      <c r="H16" s="650"/>
      <c r="I16" s="651"/>
      <c r="J16" s="649"/>
      <c r="K16" s="652"/>
      <c r="L16" s="62"/>
      <c r="M16" s="49"/>
      <c r="N16" s="50"/>
      <c r="O16" s="51"/>
      <c r="Q16" s="52"/>
      <c r="R16" s="49"/>
      <c r="S16" s="53"/>
      <c r="T16" s="54"/>
      <c r="U16" s="55"/>
      <c r="AB16" s="17"/>
    </row>
    <row r="17" spans="1:27" s="17" customFormat="1" x14ac:dyDescent="0.4">
      <c r="A17" s="63">
        <f>SUM(C15:C19)</f>
        <v>0</v>
      </c>
      <c r="B17" s="61"/>
      <c r="C17" s="645"/>
      <c r="D17" s="668"/>
      <c r="E17" s="647"/>
      <c r="F17" s="648"/>
      <c r="G17" s="649"/>
      <c r="H17" s="650"/>
      <c r="I17" s="651"/>
      <c r="J17" s="649"/>
      <c r="K17" s="652"/>
      <c r="L17" s="62"/>
      <c r="M17" s="49"/>
      <c r="N17" s="50"/>
      <c r="O17" s="51"/>
      <c r="P17" s="11"/>
      <c r="Q17" s="52"/>
      <c r="R17" s="49"/>
      <c r="S17" s="53"/>
      <c r="T17" s="54"/>
      <c r="U17" s="55"/>
      <c r="V17" s="18"/>
      <c r="W17" s="20"/>
      <c r="X17" s="22"/>
      <c r="Y17" s="23"/>
      <c r="Z17" s="24"/>
      <c r="AA17" s="25"/>
    </row>
    <row r="18" spans="1:27" s="17" customFormat="1" x14ac:dyDescent="0.4">
      <c r="A18" s="64" t="s">
        <v>25</v>
      </c>
      <c r="B18" s="61"/>
      <c r="C18" s="645"/>
      <c r="D18" s="668"/>
      <c r="E18" s="647"/>
      <c r="F18" s="648"/>
      <c r="G18" s="649"/>
      <c r="H18" s="650"/>
      <c r="I18" s="651"/>
      <c r="J18" s="649"/>
      <c r="K18" s="652"/>
      <c r="L18" s="62"/>
      <c r="M18" s="49"/>
      <c r="N18" s="50"/>
      <c r="O18" s="51"/>
      <c r="P18" s="11"/>
      <c r="Q18" s="52"/>
      <c r="R18" s="49"/>
      <c r="S18" s="53"/>
      <c r="T18" s="54"/>
      <c r="U18" s="55"/>
      <c r="V18" s="18"/>
      <c r="W18" s="20"/>
      <c r="X18" s="22"/>
      <c r="Y18" s="23"/>
      <c r="Z18" s="24"/>
      <c r="AA18" s="25"/>
    </row>
    <row r="19" spans="1:27" s="17" customFormat="1" ht="19.5" thickBot="1" x14ac:dyDescent="0.45">
      <c r="A19" s="65">
        <f>B15-SUM(C15:C19)</f>
        <v>0</v>
      </c>
      <c r="B19" s="66"/>
      <c r="C19" s="653"/>
      <c r="D19" s="668"/>
      <c r="E19" s="655"/>
      <c r="F19" s="656"/>
      <c r="G19" s="657"/>
      <c r="H19" s="658"/>
      <c r="I19" s="659"/>
      <c r="J19" s="657"/>
      <c r="K19" s="660"/>
      <c r="L19" s="67"/>
      <c r="M19" s="49"/>
      <c r="N19" s="50"/>
      <c r="O19" s="51"/>
      <c r="P19" s="11"/>
      <c r="Q19" s="52"/>
      <c r="R19" s="49"/>
      <c r="S19" s="53"/>
      <c r="T19" s="54"/>
      <c r="U19" s="55"/>
      <c r="V19" s="18"/>
      <c r="W19" s="20"/>
      <c r="X19" s="22"/>
      <c r="Y19" s="23"/>
      <c r="Z19" s="24"/>
      <c r="AA19" s="25"/>
    </row>
    <row r="20" spans="1:27" s="17" customFormat="1" x14ac:dyDescent="0.4">
      <c r="A20" s="68" t="str">
        <f>'10月統合家計簿'!A10</f>
        <v>○○銀行　４</v>
      </c>
      <c r="B20" s="220">
        <f>'09月銀行口座入出金表'!L20</f>
        <v>0</v>
      </c>
      <c r="C20" s="69">
        <f>'10月カード利用明細表'!B50</f>
        <v>0</v>
      </c>
      <c r="D20" s="661" t="s">
        <v>53</v>
      </c>
      <c r="E20" s="662"/>
      <c r="F20" s="663"/>
      <c r="G20" s="664"/>
      <c r="H20" s="650"/>
      <c r="I20" s="665"/>
      <c r="J20" s="664"/>
      <c r="K20" s="666"/>
      <c r="L20" s="58">
        <f>B20-SUM(C20:C24)+SUM(F20:F24)-SUM(I20:I24)</f>
        <v>0</v>
      </c>
      <c r="M20" s="49"/>
      <c r="N20" s="50"/>
      <c r="O20" s="51"/>
      <c r="P20" s="11"/>
      <c r="Q20" s="52"/>
      <c r="R20" s="49"/>
      <c r="S20" s="53"/>
      <c r="T20" s="54"/>
      <c r="U20" s="55"/>
      <c r="V20" s="18"/>
      <c r="W20" s="20"/>
      <c r="X20" s="22"/>
      <c r="Y20" s="23"/>
      <c r="Z20" s="24"/>
      <c r="AA20" s="25"/>
    </row>
    <row r="21" spans="1:27" s="17" customFormat="1" x14ac:dyDescent="0.4">
      <c r="A21" s="60" t="s">
        <v>24</v>
      </c>
      <c r="B21" s="61"/>
      <c r="C21" s="645"/>
      <c r="D21" s="646"/>
      <c r="E21" s="647"/>
      <c r="F21" s="648"/>
      <c r="G21" s="649"/>
      <c r="H21" s="650"/>
      <c r="I21" s="651"/>
      <c r="J21" s="649"/>
      <c r="K21" s="652"/>
      <c r="L21" s="62"/>
      <c r="M21" s="49"/>
      <c r="N21" s="50"/>
      <c r="O21" s="51"/>
      <c r="P21" s="11"/>
      <c r="Q21" s="52"/>
      <c r="R21" s="49"/>
      <c r="S21" s="53"/>
      <c r="T21" s="54"/>
      <c r="U21" s="55"/>
      <c r="V21" s="18"/>
      <c r="W21" s="20"/>
      <c r="X21" s="22"/>
      <c r="Y21" s="23"/>
      <c r="Z21" s="24"/>
      <c r="AA21" s="25"/>
    </row>
    <row r="22" spans="1:27" s="17" customFormat="1" x14ac:dyDescent="0.4">
      <c r="A22" s="63">
        <f>SUM(C20:C24)</f>
        <v>0</v>
      </c>
      <c r="B22" s="61"/>
      <c r="C22" s="645"/>
      <c r="D22" s="646"/>
      <c r="E22" s="647"/>
      <c r="F22" s="648"/>
      <c r="G22" s="649"/>
      <c r="H22" s="650"/>
      <c r="I22" s="651"/>
      <c r="J22" s="649"/>
      <c r="K22" s="652"/>
      <c r="L22" s="62"/>
      <c r="M22" s="49"/>
      <c r="N22" s="50"/>
      <c r="O22" s="51"/>
      <c r="P22" s="11"/>
      <c r="Q22" s="52"/>
      <c r="R22" s="49"/>
      <c r="S22" s="53"/>
      <c r="T22" s="54"/>
      <c r="U22" s="55"/>
      <c r="V22" s="18"/>
      <c r="W22" s="20"/>
      <c r="X22" s="22"/>
      <c r="Y22" s="23"/>
      <c r="Z22" s="24"/>
      <c r="AA22" s="25"/>
    </row>
    <row r="23" spans="1:27" s="17" customFormat="1" x14ac:dyDescent="0.4">
      <c r="A23" s="64" t="s">
        <v>25</v>
      </c>
      <c r="B23" s="61"/>
      <c r="C23" s="645"/>
      <c r="D23" s="646"/>
      <c r="E23" s="647"/>
      <c r="F23" s="648"/>
      <c r="G23" s="649"/>
      <c r="H23" s="650"/>
      <c r="I23" s="651"/>
      <c r="J23" s="649"/>
      <c r="K23" s="652"/>
      <c r="L23" s="62"/>
      <c r="M23" s="49"/>
      <c r="N23" s="50"/>
      <c r="O23" s="51"/>
      <c r="P23" s="11"/>
      <c r="Q23" s="52"/>
      <c r="R23" s="49"/>
      <c r="S23" s="53"/>
      <c r="T23" s="54"/>
      <c r="U23" s="55"/>
      <c r="V23" s="18"/>
      <c r="W23" s="20"/>
      <c r="X23" s="22"/>
      <c r="Y23" s="23"/>
      <c r="Z23" s="24"/>
      <c r="AA23" s="25"/>
    </row>
    <row r="24" spans="1:27" s="17" customFormat="1" ht="19.5" thickBot="1" x14ac:dyDescent="0.45">
      <c r="A24" s="65">
        <f>B20-SUM(C20:C24)</f>
        <v>0</v>
      </c>
      <c r="B24" s="66"/>
      <c r="C24" s="653"/>
      <c r="D24" s="654"/>
      <c r="E24" s="655"/>
      <c r="F24" s="656"/>
      <c r="G24" s="657"/>
      <c r="H24" s="658"/>
      <c r="I24" s="659"/>
      <c r="J24" s="657"/>
      <c r="K24" s="660"/>
      <c r="L24" s="67"/>
      <c r="M24" s="49"/>
      <c r="N24" s="50"/>
      <c r="O24" s="51"/>
      <c r="P24" s="11"/>
      <c r="Q24" s="52"/>
      <c r="R24" s="49"/>
      <c r="S24" s="53"/>
      <c r="T24" s="54"/>
      <c r="U24" s="55"/>
      <c r="V24" s="18"/>
      <c r="W24" s="20"/>
      <c r="X24" s="22"/>
      <c r="Y24" s="23"/>
      <c r="Z24" s="24"/>
      <c r="AA24" s="25"/>
    </row>
    <row r="25" spans="1:27" s="17" customFormat="1" x14ac:dyDescent="0.4">
      <c r="A25" s="68" t="str">
        <f>'10月統合家計簿'!A11</f>
        <v>○○銀行　５</v>
      </c>
      <c r="B25" s="220">
        <f>'09月銀行口座入出金表'!L25</f>
        <v>0</v>
      </c>
      <c r="C25" s="69">
        <f>'10月カード利用明細表'!B62</f>
        <v>0</v>
      </c>
      <c r="D25" s="661" t="s">
        <v>54</v>
      </c>
      <c r="E25" s="662"/>
      <c r="F25" s="663"/>
      <c r="G25" s="664"/>
      <c r="H25" s="650"/>
      <c r="I25" s="665"/>
      <c r="J25" s="664"/>
      <c r="K25" s="666"/>
      <c r="L25" s="58">
        <f>B25-SUM(C25:C29)+SUM(F25:F29)-SUM(I25:I29)</f>
        <v>0</v>
      </c>
      <c r="M25" s="49"/>
      <c r="N25" s="50"/>
      <c r="O25" s="51"/>
      <c r="P25" s="11"/>
      <c r="Q25" s="52"/>
      <c r="R25" s="49"/>
      <c r="S25" s="53"/>
      <c r="T25" s="54"/>
      <c r="U25" s="55"/>
      <c r="V25" s="18"/>
      <c r="W25" s="20"/>
      <c r="X25" s="22"/>
      <c r="Y25" s="23"/>
      <c r="Z25" s="24"/>
      <c r="AA25" s="25"/>
    </row>
    <row r="26" spans="1:27" s="17" customFormat="1" x14ac:dyDescent="0.4">
      <c r="A26" s="60" t="s">
        <v>24</v>
      </c>
      <c r="B26" s="61"/>
      <c r="C26" s="645"/>
      <c r="D26" s="646"/>
      <c r="E26" s="647"/>
      <c r="F26" s="648"/>
      <c r="G26" s="649"/>
      <c r="H26" s="650"/>
      <c r="I26" s="651"/>
      <c r="J26" s="649"/>
      <c r="K26" s="652"/>
      <c r="L26" s="62"/>
      <c r="M26" s="49"/>
      <c r="N26" s="50"/>
      <c r="O26" s="51"/>
      <c r="P26" s="11"/>
      <c r="Q26" s="52"/>
      <c r="R26" s="49"/>
      <c r="S26" s="53"/>
      <c r="T26" s="54"/>
      <c r="U26" s="55"/>
      <c r="V26" s="18"/>
      <c r="W26" s="20"/>
      <c r="X26" s="22"/>
      <c r="Y26" s="23"/>
      <c r="Z26" s="24"/>
      <c r="AA26" s="25"/>
    </row>
    <row r="27" spans="1:27" s="17" customFormat="1" x14ac:dyDescent="0.4">
      <c r="A27" s="63">
        <f>SUM(C25:C29)</f>
        <v>0</v>
      </c>
      <c r="B27" s="61"/>
      <c r="C27" s="645"/>
      <c r="D27" s="646"/>
      <c r="E27" s="647"/>
      <c r="F27" s="648"/>
      <c r="G27" s="649"/>
      <c r="H27" s="650"/>
      <c r="I27" s="651"/>
      <c r="J27" s="649"/>
      <c r="K27" s="652"/>
      <c r="L27" s="62"/>
      <c r="M27" s="49"/>
      <c r="N27" s="50"/>
      <c r="O27" s="51"/>
      <c r="P27" s="11"/>
      <c r="Q27" s="52"/>
      <c r="R27" s="49"/>
      <c r="S27" s="53"/>
      <c r="T27" s="54"/>
      <c r="U27" s="55"/>
      <c r="V27" s="18"/>
      <c r="W27" s="20"/>
      <c r="X27" s="22"/>
      <c r="Y27" s="23"/>
      <c r="Z27" s="24"/>
      <c r="AA27" s="25"/>
    </row>
    <row r="28" spans="1:27" s="17" customFormat="1" x14ac:dyDescent="0.4">
      <c r="A28" s="64" t="s">
        <v>25</v>
      </c>
      <c r="B28" s="61"/>
      <c r="C28" s="645"/>
      <c r="D28" s="646"/>
      <c r="E28" s="647"/>
      <c r="F28" s="648"/>
      <c r="G28" s="649"/>
      <c r="H28" s="650"/>
      <c r="I28" s="651"/>
      <c r="J28" s="649"/>
      <c r="K28" s="652"/>
      <c r="L28" s="62"/>
      <c r="M28" s="49"/>
      <c r="N28" s="50"/>
      <c r="O28" s="51"/>
      <c r="P28" s="11"/>
      <c r="Q28" s="52"/>
      <c r="R28" s="49"/>
      <c r="S28" s="53"/>
      <c r="T28" s="54"/>
      <c r="U28" s="55"/>
      <c r="V28" s="18"/>
      <c r="W28" s="20"/>
      <c r="X28" s="22"/>
      <c r="Y28" s="23"/>
      <c r="Z28" s="24"/>
      <c r="AA28" s="25"/>
    </row>
    <row r="29" spans="1:27" s="17" customFormat="1" ht="19.5" thickBot="1" x14ac:dyDescent="0.45">
      <c r="A29" s="65">
        <f>B25-SUM(C25:C29)</f>
        <v>0</v>
      </c>
      <c r="B29" s="66"/>
      <c r="C29" s="653"/>
      <c r="D29" s="654"/>
      <c r="E29" s="655"/>
      <c r="F29" s="656"/>
      <c r="G29" s="657"/>
      <c r="H29" s="658"/>
      <c r="I29" s="659"/>
      <c r="J29" s="657"/>
      <c r="K29" s="660"/>
      <c r="L29" s="67"/>
      <c r="M29" s="49"/>
      <c r="N29" s="50"/>
      <c r="O29" s="51"/>
      <c r="P29" s="11"/>
      <c r="Q29" s="52"/>
      <c r="R29" s="49"/>
      <c r="S29" s="53"/>
      <c r="T29" s="54"/>
      <c r="U29" s="55"/>
      <c r="V29" s="18"/>
      <c r="W29" s="20"/>
      <c r="X29" s="22"/>
      <c r="Y29" s="23"/>
      <c r="Z29" s="24"/>
      <c r="AA29" s="25"/>
    </row>
    <row r="30" spans="1:27" s="17" customFormat="1" x14ac:dyDescent="0.4">
      <c r="A30" s="68" t="str">
        <f>'10月統合家計簿'!A12</f>
        <v>○○銀行　６</v>
      </c>
      <c r="B30" s="220">
        <f>'09月銀行口座入出金表'!L30</f>
        <v>0</v>
      </c>
      <c r="C30" s="69">
        <f>'10月カード利用明細表'!B74</f>
        <v>0</v>
      </c>
      <c r="D30" s="661" t="s">
        <v>55</v>
      </c>
      <c r="E30" s="662"/>
      <c r="F30" s="663"/>
      <c r="G30" s="664"/>
      <c r="H30" s="669"/>
      <c r="I30" s="665"/>
      <c r="J30" s="664"/>
      <c r="K30" s="666"/>
      <c r="L30" s="58">
        <f>B30-SUM(C30:C34)+SUM(F30:F34)-SUM(I30:I34)</f>
        <v>0</v>
      </c>
      <c r="M30" s="49"/>
      <c r="N30" s="50"/>
      <c r="O30" s="51"/>
      <c r="P30" s="11"/>
      <c r="Q30" s="52"/>
      <c r="R30" s="49"/>
      <c r="S30" s="53"/>
      <c r="T30" s="54"/>
      <c r="U30" s="55"/>
      <c r="V30" s="18"/>
      <c r="W30" s="20"/>
      <c r="X30" s="22"/>
      <c r="Y30" s="23"/>
      <c r="Z30" s="24"/>
      <c r="AA30" s="25"/>
    </row>
    <row r="31" spans="1:27" s="17" customFormat="1" x14ac:dyDescent="0.4">
      <c r="A31" s="60" t="s">
        <v>24</v>
      </c>
      <c r="B31" s="61"/>
      <c r="C31" s="645"/>
      <c r="D31" s="670"/>
      <c r="E31" s="647"/>
      <c r="F31" s="648"/>
      <c r="G31" s="649"/>
      <c r="H31" s="650"/>
      <c r="I31" s="651"/>
      <c r="J31" s="649"/>
      <c r="K31" s="652"/>
      <c r="L31" s="62"/>
      <c r="M31" s="49"/>
      <c r="N31" s="50"/>
      <c r="O31" s="51"/>
      <c r="P31" s="11"/>
      <c r="Q31" s="52"/>
      <c r="R31" s="49"/>
      <c r="S31" s="53"/>
      <c r="T31" s="54"/>
      <c r="U31" s="55"/>
      <c r="V31" s="18"/>
      <c r="W31" s="20"/>
      <c r="X31" s="22"/>
      <c r="Y31" s="23"/>
      <c r="Z31" s="24"/>
      <c r="AA31" s="25"/>
    </row>
    <row r="32" spans="1:27" s="17" customFormat="1" x14ac:dyDescent="0.4">
      <c r="A32" s="63">
        <f>SUM(C30:C34)</f>
        <v>0</v>
      </c>
      <c r="B32" s="61"/>
      <c r="C32" s="645"/>
      <c r="D32" s="646"/>
      <c r="E32" s="647"/>
      <c r="F32" s="648"/>
      <c r="G32" s="649"/>
      <c r="H32" s="650"/>
      <c r="I32" s="651"/>
      <c r="J32" s="649"/>
      <c r="K32" s="652"/>
      <c r="L32" s="62"/>
      <c r="M32" s="49"/>
      <c r="N32" s="50"/>
      <c r="O32" s="51"/>
      <c r="P32" s="11"/>
      <c r="Q32" s="52"/>
      <c r="R32" s="49"/>
      <c r="S32" s="53"/>
      <c r="T32" s="54"/>
      <c r="U32" s="55"/>
      <c r="V32" s="18"/>
      <c r="W32" s="20"/>
      <c r="X32" s="22"/>
      <c r="Y32" s="23"/>
      <c r="Z32" s="24"/>
      <c r="AA32" s="25"/>
    </row>
    <row r="33" spans="1:27" s="17" customFormat="1" x14ac:dyDescent="0.4">
      <c r="A33" s="64" t="s">
        <v>25</v>
      </c>
      <c r="B33" s="61"/>
      <c r="C33" s="645"/>
      <c r="D33" s="668"/>
      <c r="E33" s="647"/>
      <c r="F33" s="648"/>
      <c r="G33" s="649"/>
      <c r="H33" s="650"/>
      <c r="I33" s="651"/>
      <c r="J33" s="649"/>
      <c r="K33" s="652"/>
      <c r="L33" s="62"/>
      <c r="M33" s="49"/>
      <c r="N33" s="50"/>
      <c r="O33" s="51"/>
      <c r="P33" s="11"/>
      <c r="Q33" s="52"/>
      <c r="R33" s="49"/>
      <c r="S33" s="53"/>
      <c r="T33" s="54"/>
      <c r="U33" s="55"/>
      <c r="V33" s="18"/>
      <c r="W33" s="20"/>
      <c r="X33" s="22"/>
      <c r="Y33" s="23"/>
      <c r="Z33" s="24"/>
      <c r="AA33" s="25"/>
    </row>
    <row r="34" spans="1:27" s="17" customFormat="1" ht="19.5" thickBot="1" x14ac:dyDescent="0.45">
      <c r="A34" s="65">
        <f>B30-SUM(C30:C34)</f>
        <v>0</v>
      </c>
      <c r="B34" s="66"/>
      <c r="C34" s="653"/>
      <c r="D34" s="668"/>
      <c r="E34" s="655"/>
      <c r="F34" s="656"/>
      <c r="G34" s="657"/>
      <c r="H34" s="658"/>
      <c r="I34" s="659"/>
      <c r="J34" s="657"/>
      <c r="K34" s="660"/>
      <c r="L34" s="67"/>
      <c r="M34" s="49"/>
      <c r="N34" s="50"/>
      <c r="O34" s="51"/>
      <c r="P34" s="11"/>
      <c r="Q34" s="52"/>
      <c r="R34" s="49"/>
      <c r="S34" s="53"/>
      <c r="T34" s="54"/>
      <c r="U34" s="55"/>
      <c r="V34" s="18"/>
      <c r="W34" s="20"/>
      <c r="X34" s="22"/>
      <c r="Y34" s="23"/>
      <c r="Z34" s="24"/>
      <c r="AA34" s="25"/>
    </row>
    <row r="35" spans="1:27" s="17" customFormat="1" x14ac:dyDescent="0.4">
      <c r="A35" s="68" t="str">
        <f>'10月統合家計簿'!A13</f>
        <v>○○銀行　７</v>
      </c>
      <c r="B35" s="220">
        <f>'09月銀行口座入出金表'!L35</f>
        <v>0</v>
      </c>
      <c r="C35" s="69">
        <f>'10月カード利用明細表'!B86</f>
        <v>0</v>
      </c>
      <c r="D35" s="661" t="s">
        <v>56</v>
      </c>
      <c r="E35" s="662"/>
      <c r="F35" s="663"/>
      <c r="G35" s="664"/>
      <c r="H35" s="669"/>
      <c r="I35" s="665"/>
      <c r="J35" s="664"/>
      <c r="K35" s="666"/>
      <c r="L35" s="58">
        <f>B35-SUM(C35:C39)+SUM(F35:F39)-SUM(I35:I39)</f>
        <v>0</v>
      </c>
      <c r="M35" s="49"/>
      <c r="N35" s="50"/>
      <c r="O35" s="51"/>
      <c r="P35" s="11"/>
      <c r="Q35" s="52"/>
      <c r="R35" s="49"/>
      <c r="S35" s="53"/>
      <c r="T35" s="54"/>
      <c r="U35" s="55"/>
      <c r="V35" s="18"/>
      <c r="W35" s="20"/>
      <c r="X35" s="22"/>
      <c r="Y35" s="23"/>
      <c r="Z35" s="24"/>
      <c r="AA35" s="25"/>
    </row>
    <row r="36" spans="1:27" s="17" customFormat="1" x14ac:dyDescent="0.4">
      <c r="A36" s="60" t="s">
        <v>24</v>
      </c>
      <c r="B36" s="61"/>
      <c r="C36" s="645"/>
      <c r="D36" s="667"/>
      <c r="E36" s="647"/>
      <c r="F36" s="648"/>
      <c r="G36" s="649"/>
      <c r="H36" s="650"/>
      <c r="I36" s="651"/>
      <c r="J36" s="649"/>
      <c r="K36" s="652"/>
      <c r="L36" s="62"/>
      <c r="M36" s="49"/>
      <c r="N36" s="50"/>
      <c r="O36" s="51"/>
      <c r="P36" s="11"/>
      <c r="Q36" s="52"/>
      <c r="R36" s="49"/>
      <c r="S36" s="53"/>
      <c r="T36" s="54"/>
      <c r="U36" s="55"/>
      <c r="V36" s="18"/>
      <c r="W36" s="20"/>
      <c r="X36" s="22"/>
      <c r="Y36" s="23"/>
      <c r="Z36" s="24"/>
      <c r="AA36" s="25"/>
    </row>
    <row r="37" spans="1:27" s="17" customFormat="1" x14ac:dyDescent="0.4">
      <c r="A37" s="63">
        <f>SUM(C35:C39)</f>
        <v>0</v>
      </c>
      <c r="B37" s="61"/>
      <c r="C37" s="645"/>
      <c r="D37" s="646"/>
      <c r="E37" s="647"/>
      <c r="F37" s="648"/>
      <c r="G37" s="649"/>
      <c r="H37" s="650"/>
      <c r="I37" s="651"/>
      <c r="J37" s="649"/>
      <c r="K37" s="652"/>
      <c r="L37" s="62"/>
      <c r="M37" s="49"/>
      <c r="N37" s="50"/>
      <c r="O37" s="51"/>
      <c r="P37" s="11"/>
      <c r="Q37" s="52"/>
      <c r="R37" s="49"/>
      <c r="S37" s="53"/>
      <c r="T37" s="54"/>
      <c r="U37" s="55"/>
      <c r="V37" s="18"/>
      <c r="W37" s="20"/>
      <c r="X37" s="22"/>
      <c r="Y37" s="23"/>
      <c r="Z37" s="24"/>
      <c r="AA37" s="25"/>
    </row>
    <row r="38" spans="1:27" s="17" customFormat="1" x14ac:dyDescent="0.4">
      <c r="A38" s="64" t="s">
        <v>25</v>
      </c>
      <c r="B38" s="61"/>
      <c r="C38" s="645"/>
      <c r="D38" s="668"/>
      <c r="E38" s="647"/>
      <c r="F38" s="648"/>
      <c r="G38" s="649"/>
      <c r="H38" s="650"/>
      <c r="I38" s="651"/>
      <c r="J38" s="649"/>
      <c r="K38" s="652"/>
      <c r="L38" s="62"/>
      <c r="M38" s="49"/>
      <c r="N38" s="50"/>
      <c r="O38" s="51"/>
      <c r="P38" s="11"/>
      <c r="Q38" s="52"/>
      <c r="R38" s="49"/>
      <c r="S38" s="53"/>
      <c r="T38" s="54"/>
      <c r="U38" s="55"/>
      <c r="V38" s="18"/>
      <c r="W38" s="20"/>
      <c r="X38" s="22"/>
      <c r="Y38" s="23"/>
      <c r="Z38" s="24"/>
      <c r="AA38" s="25"/>
    </row>
    <row r="39" spans="1:27" s="17" customFormat="1" ht="19.5" thickBot="1" x14ac:dyDescent="0.45">
      <c r="A39" s="65">
        <f>B35-SUM(C35:C39)</f>
        <v>0</v>
      </c>
      <c r="B39" s="66"/>
      <c r="C39" s="653"/>
      <c r="D39" s="668"/>
      <c r="E39" s="655"/>
      <c r="F39" s="656"/>
      <c r="G39" s="657"/>
      <c r="H39" s="658"/>
      <c r="I39" s="659"/>
      <c r="J39" s="657"/>
      <c r="K39" s="660"/>
      <c r="L39" s="67"/>
      <c r="M39" s="49"/>
      <c r="N39" s="50"/>
      <c r="O39" s="51"/>
      <c r="P39" s="11"/>
      <c r="Q39" s="52"/>
      <c r="R39" s="49"/>
      <c r="S39" s="53"/>
      <c r="T39" s="54"/>
      <c r="U39" s="55"/>
      <c r="V39" s="18"/>
      <c r="W39" s="20"/>
      <c r="X39" s="22"/>
      <c r="Y39" s="23"/>
      <c r="Z39" s="24"/>
      <c r="AA39" s="25"/>
    </row>
    <row r="40" spans="1:27" s="17" customFormat="1" x14ac:dyDescent="0.4">
      <c r="A40" s="68" t="str">
        <f>'10月統合家計簿'!A14</f>
        <v>○○銀行　８</v>
      </c>
      <c r="B40" s="220">
        <f>'09月銀行口座入出金表'!L40</f>
        <v>0</v>
      </c>
      <c r="C40" s="69">
        <f>'10月カード利用明細表'!B98</f>
        <v>0</v>
      </c>
      <c r="D40" s="661" t="s">
        <v>223</v>
      </c>
      <c r="E40" s="662"/>
      <c r="F40" s="663"/>
      <c r="G40" s="664"/>
      <c r="H40" s="650"/>
      <c r="I40" s="665"/>
      <c r="J40" s="664"/>
      <c r="K40" s="666"/>
      <c r="L40" s="58">
        <f>B40-SUM(C40:C44)+SUM(F40:F44)-SUM(I40:I44)</f>
        <v>0</v>
      </c>
      <c r="M40" s="49"/>
      <c r="N40" s="50"/>
      <c r="O40" s="51"/>
      <c r="P40" s="11"/>
      <c r="Q40" s="52"/>
      <c r="R40" s="49"/>
      <c r="S40" s="53"/>
      <c r="T40" s="54"/>
      <c r="U40" s="55"/>
      <c r="V40" s="18"/>
      <c r="W40" s="20"/>
      <c r="X40" s="22"/>
      <c r="Y40" s="23"/>
      <c r="Z40" s="24"/>
      <c r="AA40" s="25"/>
    </row>
    <row r="41" spans="1:27" s="17" customFormat="1" x14ac:dyDescent="0.4">
      <c r="A41" s="60" t="s">
        <v>24</v>
      </c>
      <c r="B41" s="61"/>
      <c r="C41" s="645"/>
      <c r="D41" s="667"/>
      <c r="E41" s="647"/>
      <c r="F41" s="648"/>
      <c r="G41" s="649"/>
      <c r="H41" s="650"/>
      <c r="I41" s="651"/>
      <c r="J41" s="649"/>
      <c r="K41" s="652"/>
      <c r="L41" s="62"/>
      <c r="M41" s="49"/>
      <c r="N41" s="50"/>
      <c r="O41" s="51"/>
      <c r="P41" s="11"/>
      <c r="Q41" s="52"/>
      <c r="R41" s="49"/>
      <c r="S41" s="53"/>
      <c r="T41" s="54"/>
      <c r="U41" s="55"/>
      <c r="V41" s="18"/>
      <c r="W41" s="20"/>
      <c r="X41" s="22"/>
      <c r="Y41" s="23"/>
      <c r="Z41" s="24"/>
      <c r="AA41" s="25"/>
    </row>
    <row r="42" spans="1:27" s="17" customFormat="1" x14ac:dyDescent="0.4">
      <c r="A42" s="63">
        <f>SUM(C40:C44)</f>
        <v>0</v>
      </c>
      <c r="B42" s="61"/>
      <c r="C42" s="645"/>
      <c r="D42" s="646"/>
      <c r="E42" s="647"/>
      <c r="F42" s="648"/>
      <c r="G42" s="649"/>
      <c r="H42" s="650"/>
      <c r="I42" s="651"/>
      <c r="J42" s="649"/>
      <c r="K42" s="652"/>
      <c r="L42" s="62"/>
      <c r="M42" s="49"/>
      <c r="N42" s="50"/>
      <c r="O42" s="51"/>
      <c r="P42" s="11"/>
      <c r="Q42" s="52"/>
      <c r="R42" s="49"/>
      <c r="S42" s="53"/>
      <c r="T42" s="54"/>
      <c r="U42" s="55"/>
      <c r="V42" s="18"/>
      <c r="W42" s="20"/>
      <c r="X42" s="22"/>
      <c r="Y42" s="23"/>
      <c r="Z42" s="24"/>
      <c r="AA42" s="25"/>
    </row>
    <row r="43" spans="1:27" s="17" customFormat="1" x14ac:dyDescent="0.4">
      <c r="A43" s="64" t="s">
        <v>25</v>
      </c>
      <c r="B43" s="61"/>
      <c r="C43" s="645"/>
      <c r="D43" s="668"/>
      <c r="E43" s="647"/>
      <c r="F43" s="648"/>
      <c r="G43" s="649"/>
      <c r="H43" s="650"/>
      <c r="I43" s="651"/>
      <c r="J43" s="649"/>
      <c r="K43" s="652"/>
      <c r="L43" s="62"/>
      <c r="M43" s="49"/>
      <c r="N43" s="50"/>
      <c r="O43" s="51"/>
      <c r="P43" s="11"/>
      <c r="Q43" s="52"/>
      <c r="R43" s="49"/>
      <c r="S43" s="53"/>
      <c r="T43" s="54"/>
      <c r="U43" s="55"/>
      <c r="V43" s="18"/>
      <c r="W43" s="20"/>
      <c r="X43" s="22"/>
      <c r="Y43" s="23"/>
      <c r="Z43" s="24"/>
      <c r="AA43" s="25"/>
    </row>
    <row r="44" spans="1:27" s="17" customFormat="1" ht="19.5" thickBot="1" x14ac:dyDescent="0.45">
      <c r="A44" s="65">
        <f>B40-SUM(C40:C44)</f>
        <v>0</v>
      </c>
      <c r="B44" s="66"/>
      <c r="C44" s="653"/>
      <c r="D44" s="668"/>
      <c r="E44" s="655"/>
      <c r="F44" s="656"/>
      <c r="G44" s="657"/>
      <c r="H44" s="658"/>
      <c r="I44" s="659"/>
      <c r="J44" s="657"/>
      <c r="K44" s="660"/>
      <c r="L44" s="67"/>
      <c r="M44" s="49"/>
      <c r="N44" s="50"/>
      <c r="O44" s="51"/>
      <c r="P44" s="11"/>
      <c r="Q44" s="52"/>
      <c r="R44" s="49"/>
      <c r="S44" s="53"/>
      <c r="T44" s="54"/>
      <c r="U44" s="55"/>
      <c r="V44" s="18"/>
      <c r="W44" s="20"/>
      <c r="X44" s="22"/>
      <c r="Y44" s="23"/>
      <c r="Z44" s="24"/>
      <c r="AA44" s="25"/>
    </row>
    <row r="45" spans="1:27" s="17" customFormat="1" x14ac:dyDescent="0.4">
      <c r="A45" s="68" t="str">
        <f>'10月統合家計簿'!A15</f>
        <v>○○銀行　９</v>
      </c>
      <c r="B45" s="220">
        <f>'09月銀行口座入出金表'!L45</f>
        <v>0</v>
      </c>
      <c r="C45" s="69">
        <f>'10月カード利用明細表'!B110</f>
        <v>0</v>
      </c>
      <c r="D45" s="661" t="s">
        <v>224</v>
      </c>
      <c r="E45" s="662"/>
      <c r="F45" s="663"/>
      <c r="G45" s="664"/>
      <c r="H45" s="650"/>
      <c r="I45" s="665"/>
      <c r="J45" s="664"/>
      <c r="K45" s="666"/>
      <c r="L45" s="58">
        <f>B45-SUM(C45:C49)+SUM(F45:F49)-SUM(I45:I49)</f>
        <v>0</v>
      </c>
      <c r="M45" s="49"/>
      <c r="N45" s="50"/>
      <c r="O45" s="51"/>
      <c r="P45" s="11"/>
      <c r="Q45" s="52"/>
      <c r="R45" s="49"/>
      <c r="S45" s="53"/>
      <c r="T45" s="54"/>
      <c r="U45" s="55"/>
      <c r="V45" s="18"/>
      <c r="W45" s="20"/>
      <c r="X45" s="22"/>
      <c r="Y45" s="23"/>
      <c r="Z45" s="24"/>
      <c r="AA45" s="25"/>
    </row>
    <row r="46" spans="1:27" s="17" customFormat="1" x14ac:dyDescent="0.4">
      <c r="A46" s="60" t="s">
        <v>24</v>
      </c>
      <c r="B46" s="61"/>
      <c r="C46" s="645"/>
      <c r="D46" s="646"/>
      <c r="E46" s="647"/>
      <c r="F46" s="648"/>
      <c r="G46" s="649"/>
      <c r="H46" s="650"/>
      <c r="I46" s="651"/>
      <c r="J46" s="649"/>
      <c r="K46" s="652"/>
      <c r="L46" s="62"/>
      <c r="M46" s="49"/>
      <c r="N46" s="50"/>
      <c r="O46" s="51"/>
      <c r="P46" s="11"/>
      <c r="Q46" s="52"/>
      <c r="R46" s="49"/>
      <c r="S46" s="53"/>
      <c r="T46" s="54"/>
      <c r="U46" s="55"/>
      <c r="V46" s="18"/>
      <c r="W46" s="20"/>
      <c r="X46" s="22"/>
      <c r="Y46" s="23"/>
      <c r="Z46" s="24"/>
      <c r="AA46" s="25"/>
    </row>
    <row r="47" spans="1:27" s="17" customFormat="1" x14ac:dyDescent="0.4">
      <c r="A47" s="63">
        <f>SUM(C45:C49)</f>
        <v>0</v>
      </c>
      <c r="B47" s="61"/>
      <c r="C47" s="645"/>
      <c r="D47" s="646"/>
      <c r="E47" s="647"/>
      <c r="F47" s="648"/>
      <c r="G47" s="649"/>
      <c r="H47" s="650"/>
      <c r="I47" s="651"/>
      <c r="J47" s="649"/>
      <c r="K47" s="652"/>
      <c r="L47" s="62"/>
      <c r="M47" s="49"/>
      <c r="N47" s="50"/>
      <c r="O47" s="51"/>
      <c r="P47" s="11"/>
      <c r="Q47" s="52"/>
      <c r="R47" s="49"/>
      <c r="S47" s="53"/>
      <c r="T47" s="54"/>
      <c r="U47" s="55"/>
      <c r="V47" s="18"/>
      <c r="W47" s="20"/>
      <c r="X47" s="22"/>
      <c r="Y47" s="23"/>
      <c r="Z47" s="24"/>
      <c r="AA47" s="25"/>
    </row>
    <row r="48" spans="1:27" s="17" customFormat="1" x14ac:dyDescent="0.4">
      <c r="A48" s="64" t="s">
        <v>25</v>
      </c>
      <c r="B48" s="61"/>
      <c r="C48" s="645"/>
      <c r="D48" s="646"/>
      <c r="E48" s="647"/>
      <c r="F48" s="648"/>
      <c r="G48" s="649"/>
      <c r="H48" s="650"/>
      <c r="I48" s="651"/>
      <c r="J48" s="649"/>
      <c r="K48" s="652"/>
      <c r="L48" s="62"/>
      <c r="M48" s="49"/>
      <c r="N48" s="50"/>
      <c r="O48" s="51"/>
      <c r="P48" s="11"/>
      <c r="Q48" s="52"/>
      <c r="R48" s="49"/>
      <c r="S48" s="53"/>
      <c r="T48" s="54"/>
      <c r="U48" s="55"/>
      <c r="V48" s="18"/>
      <c r="W48" s="20"/>
      <c r="X48" s="22"/>
      <c r="Y48" s="23"/>
      <c r="Z48" s="24"/>
      <c r="AA48" s="25"/>
    </row>
    <row r="49" spans="1:30" ht="19.5" thickBot="1" x14ac:dyDescent="0.45">
      <c r="A49" s="65">
        <f>B45-SUM(C45:C49)</f>
        <v>0</v>
      </c>
      <c r="B49" s="66"/>
      <c r="C49" s="653"/>
      <c r="D49" s="654"/>
      <c r="E49" s="655"/>
      <c r="F49" s="656"/>
      <c r="G49" s="657"/>
      <c r="H49" s="658"/>
      <c r="I49" s="659"/>
      <c r="J49" s="657"/>
      <c r="K49" s="660"/>
      <c r="L49" s="67"/>
      <c r="M49" s="49"/>
      <c r="N49" s="50"/>
      <c r="O49" s="51"/>
      <c r="Q49" s="52"/>
      <c r="R49" s="49"/>
      <c r="S49" s="53"/>
      <c r="T49" s="54"/>
      <c r="U49" s="55"/>
      <c r="AB49" s="17"/>
    </row>
    <row r="50" spans="1:30" x14ac:dyDescent="0.4">
      <c r="A50" s="68" t="str">
        <f>'10月統合家計簿'!A16</f>
        <v>○○銀行　１０</v>
      </c>
      <c r="B50" s="220">
        <f>'09月銀行口座入出金表'!L50</f>
        <v>0</v>
      </c>
      <c r="C50" s="69">
        <f>'10月カード利用明細表'!B122</f>
        <v>0</v>
      </c>
      <c r="D50" s="661" t="s">
        <v>225</v>
      </c>
      <c r="E50" s="662"/>
      <c r="F50" s="663"/>
      <c r="G50" s="664"/>
      <c r="H50" s="650"/>
      <c r="I50" s="665"/>
      <c r="J50" s="664"/>
      <c r="K50" s="666"/>
      <c r="L50" s="58">
        <f>B50-SUM(C50:C54)+SUM(F50:F54)-SUM(I50:I54)</f>
        <v>0</v>
      </c>
      <c r="M50" s="49"/>
      <c r="N50" s="50"/>
      <c r="O50" s="51"/>
      <c r="Q50" s="52"/>
      <c r="R50" s="49"/>
      <c r="S50" s="53"/>
      <c r="T50" s="54"/>
      <c r="U50" s="55"/>
      <c r="AB50" s="17"/>
    </row>
    <row r="51" spans="1:30" x14ac:dyDescent="0.4">
      <c r="A51" s="60" t="s">
        <v>24</v>
      </c>
      <c r="B51" s="61"/>
      <c r="C51" s="645"/>
      <c r="D51" s="646"/>
      <c r="E51" s="647"/>
      <c r="F51" s="648"/>
      <c r="G51" s="649"/>
      <c r="H51" s="650"/>
      <c r="I51" s="651"/>
      <c r="J51" s="649"/>
      <c r="K51" s="652"/>
      <c r="L51" s="62"/>
      <c r="M51" s="49"/>
      <c r="N51" s="50"/>
      <c r="O51" s="51"/>
      <c r="Q51" s="52"/>
      <c r="R51" s="49"/>
      <c r="S51" s="53"/>
      <c r="T51" s="54"/>
      <c r="U51" s="55"/>
      <c r="AB51" s="17"/>
    </row>
    <row r="52" spans="1:30" x14ac:dyDescent="0.4">
      <c r="A52" s="63">
        <f>SUM(C50:C54)</f>
        <v>0</v>
      </c>
      <c r="B52" s="61"/>
      <c r="C52" s="645"/>
      <c r="D52" s="646"/>
      <c r="E52" s="647"/>
      <c r="F52" s="648"/>
      <c r="G52" s="649"/>
      <c r="H52" s="650"/>
      <c r="I52" s="651"/>
      <c r="J52" s="649"/>
      <c r="K52" s="652"/>
      <c r="L52" s="62"/>
      <c r="M52" s="49"/>
      <c r="N52" s="50"/>
      <c r="O52" s="51"/>
      <c r="Q52" s="52"/>
      <c r="R52" s="49"/>
      <c r="S52" s="53"/>
      <c r="T52" s="54"/>
      <c r="U52" s="55"/>
      <c r="AB52" s="17"/>
    </row>
    <row r="53" spans="1:30" x14ac:dyDescent="0.4">
      <c r="A53" s="64" t="s">
        <v>25</v>
      </c>
      <c r="B53" s="61"/>
      <c r="C53" s="645"/>
      <c r="D53" s="646"/>
      <c r="E53" s="647"/>
      <c r="F53" s="648"/>
      <c r="G53" s="649"/>
      <c r="H53" s="650"/>
      <c r="I53" s="651"/>
      <c r="J53" s="649"/>
      <c r="K53" s="652"/>
      <c r="L53" s="62"/>
      <c r="M53" s="49"/>
      <c r="N53" s="50"/>
      <c r="O53" s="51"/>
      <c r="Q53" s="52"/>
      <c r="R53" s="49"/>
      <c r="S53" s="53"/>
      <c r="T53" s="54"/>
      <c r="U53" s="55"/>
      <c r="AB53" s="17"/>
    </row>
    <row r="54" spans="1:30" ht="19.5" thickBot="1" x14ac:dyDescent="0.45">
      <c r="A54" s="65">
        <f>B50-SUM(C50:C54)</f>
        <v>0</v>
      </c>
      <c r="B54" s="66"/>
      <c r="C54" s="653"/>
      <c r="D54" s="654"/>
      <c r="E54" s="655"/>
      <c r="F54" s="656"/>
      <c r="G54" s="657"/>
      <c r="H54" s="658"/>
      <c r="I54" s="659"/>
      <c r="J54" s="657"/>
      <c r="K54" s="660"/>
      <c r="L54" s="67"/>
      <c r="M54" s="49"/>
      <c r="N54" s="50"/>
      <c r="O54" s="51"/>
      <c r="Q54" s="52"/>
      <c r="R54" s="49"/>
      <c r="S54" s="53"/>
      <c r="T54" s="54"/>
      <c r="U54" s="55"/>
      <c r="AB54" s="17"/>
    </row>
    <row r="55" spans="1:30" s="79" customFormat="1" ht="24" customHeight="1" thickBot="1" x14ac:dyDescent="0.45">
      <c r="A55" s="70" t="s">
        <v>26</v>
      </c>
      <c r="B55" s="183">
        <f>'09月現金収支表'!G37</f>
        <v>0</v>
      </c>
      <c r="C55" s="71"/>
      <c r="D55" s="72"/>
      <c r="E55" s="73"/>
      <c r="F55" s="74"/>
      <c r="G55" s="75"/>
      <c r="H55" s="76"/>
      <c r="I55" s="74"/>
      <c r="J55" s="75" t="s">
        <v>27</v>
      </c>
      <c r="K55" s="76"/>
      <c r="L55" s="77">
        <f>'10月現金収支表'!G37</f>
        <v>0</v>
      </c>
      <c r="M55" s="49"/>
      <c r="N55" s="50"/>
      <c r="O55" s="78"/>
      <c r="Q55" s="80"/>
      <c r="R55" s="49"/>
      <c r="S55" s="53"/>
      <c r="T55" s="81"/>
      <c r="U55" s="82"/>
      <c r="V55" s="83"/>
      <c r="W55" s="84"/>
      <c r="X55" s="85"/>
      <c r="Y55" s="86"/>
      <c r="Z55" s="87"/>
      <c r="AA55" s="88"/>
      <c r="AB55" s="89"/>
      <c r="AC55" s="89"/>
      <c r="AD55" s="89"/>
    </row>
    <row r="56" spans="1:30" s="105" customFormat="1" ht="39" customHeight="1" thickBot="1" x14ac:dyDescent="0.45">
      <c r="A56" s="90" t="s">
        <v>28</v>
      </c>
      <c r="B56" s="91">
        <f>SUM(B5:B55)</f>
        <v>0</v>
      </c>
      <c r="C56" s="92">
        <f>SUM(C5:C55)</f>
        <v>0</v>
      </c>
      <c r="D56" s="93"/>
      <c r="E56" s="94"/>
      <c r="F56" s="95"/>
      <c r="G56" s="96"/>
      <c r="H56" s="97"/>
      <c r="I56" s="98"/>
      <c r="J56" s="99"/>
      <c r="K56" s="100"/>
      <c r="L56" s="101">
        <f>SUM(L5:L55)</f>
        <v>0</v>
      </c>
      <c r="M56" s="102"/>
      <c r="N56" s="103"/>
      <c r="O56" s="104"/>
      <c r="Q56" s="106"/>
      <c r="R56" s="102"/>
      <c r="S56" s="107"/>
      <c r="T56" s="108"/>
      <c r="U56" s="109"/>
      <c r="V56" s="110"/>
      <c r="W56" s="111"/>
      <c r="X56" s="112"/>
      <c r="Y56" s="113"/>
      <c r="Z56" s="114"/>
      <c r="AA56" s="115"/>
      <c r="AB56" s="116"/>
      <c r="AC56" s="116"/>
      <c r="AD56" s="116"/>
    </row>
    <row r="57" spans="1:30" ht="22.5" customHeight="1" thickTop="1" x14ac:dyDescent="0.4">
      <c r="B57" s="117"/>
      <c r="F57" s="118"/>
      <c r="G57" s="119"/>
      <c r="H57" s="120"/>
      <c r="J57" s="32"/>
      <c r="L57" s="121"/>
      <c r="M57" s="49"/>
      <c r="N57" s="50"/>
      <c r="O57" s="51"/>
      <c r="Q57" s="52"/>
      <c r="R57" s="49"/>
      <c r="S57" s="53"/>
      <c r="T57" s="54"/>
      <c r="U57" s="55"/>
      <c r="AB57" s="17"/>
    </row>
  </sheetData>
  <sheetProtection sheet="1" objects="1" scenarios="1"/>
  <mergeCells count="2">
    <mergeCell ref="A1:L1"/>
    <mergeCell ref="A2:L2"/>
  </mergeCells>
  <phoneticPr fontId="1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>
    <tabColor rgb="FFFFE28F"/>
  </sheetPr>
  <dimension ref="A1:C125"/>
  <sheetViews>
    <sheetView zoomScaleNormal="100" workbookViewId="0">
      <pane ySplit="3" topLeftCell="A4" activePane="bottomLeft" state="frozen"/>
      <selection activeCell="A9" sqref="A9"/>
      <selection pane="bottomLeft" sqref="A1:C1"/>
    </sheetView>
  </sheetViews>
  <sheetFormatPr defaultRowHeight="14.25" x14ac:dyDescent="0.4"/>
  <cols>
    <col min="1" max="1" width="88.5" style="124" customWidth="1"/>
    <col min="2" max="2" width="13.875" style="135" customWidth="1"/>
    <col min="3" max="3" width="10.875" style="136" customWidth="1"/>
    <col min="4" max="16384" width="9" style="124"/>
  </cols>
  <sheetData>
    <row r="1" spans="1:3" ht="63" customHeight="1" x14ac:dyDescent="0.4">
      <c r="A1" s="1232" t="s">
        <v>142</v>
      </c>
      <c r="B1" s="1232"/>
      <c r="C1" s="1232"/>
    </row>
    <row r="2" spans="1:3" s="125" customFormat="1" ht="18" customHeight="1" x14ac:dyDescent="0.4">
      <c r="A2" s="1233" t="s">
        <v>10</v>
      </c>
      <c r="B2" s="1233"/>
      <c r="C2" s="1233"/>
    </row>
    <row r="3" spans="1:3" s="125" customFormat="1" ht="18" customHeight="1" x14ac:dyDescent="0.4">
      <c r="A3" s="581"/>
      <c r="B3" s="1234">
        <f ca="1">NOW()</f>
        <v>44276.014670717595</v>
      </c>
      <c r="C3" s="1234"/>
    </row>
    <row r="4" spans="1:3" s="127" customFormat="1" ht="33" customHeight="1" x14ac:dyDescent="0.15">
      <c r="A4" s="870" t="str">
        <f>'03月カード利用明細表'!A4</f>
        <v>〇〇カード１</v>
      </c>
      <c r="B4" s="869" t="str">
        <f>'03月カード利用明細表'!B4</f>
        <v>引落口座：〇〇銀行</v>
      </c>
      <c r="C4" s="867"/>
    </row>
    <row r="5" spans="1:3" s="127" customFormat="1" ht="18" customHeight="1" x14ac:dyDescent="0.15">
      <c r="A5" s="849" t="str">
        <f>'03月カード利用明細表'!A5</f>
        <v>前々月１６日～前月１５日までの使用分 　　今月10日支払</v>
      </c>
      <c r="B5" s="868"/>
      <c r="C5" s="868"/>
    </row>
    <row r="6" spans="1:3" s="131" customFormat="1" ht="21" customHeight="1" x14ac:dyDescent="0.4">
      <c r="A6" s="128" t="s">
        <v>30</v>
      </c>
      <c r="B6" s="129" t="s">
        <v>31</v>
      </c>
      <c r="C6" s="130" t="s">
        <v>32</v>
      </c>
    </row>
    <row r="7" spans="1:3" ht="21" customHeight="1" x14ac:dyDescent="0.4">
      <c r="A7" s="932"/>
      <c r="B7" s="933"/>
      <c r="C7" s="934"/>
    </row>
    <row r="8" spans="1:3" ht="21" customHeight="1" x14ac:dyDescent="0.4">
      <c r="A8" s="935"/>
      <c r="B8" s="936"/>
      <c r="C8" s="937"/>
    </row>
    <row r="9" spans="1:3" ht="21" customHeight="1" x14ac:dyDescent="0.4">
      <c r="A9" s="935"/>
      <c r="B9" s="936"/>
      <c r="C9" s="937"/>
    </row>
    <row r="10" spans="1:3" ht="21" customHeight="1" x14ac:dyDescent="0.4">
      <c r="A10" s="935"/>
      <c r="B10" s="936"/>
      <c r="C10" s="938"/>
    </row>
    <row r="11" spans="1:3" ht="21" customHeight="1" x14ac:dyDescent="0.4">
      <c r="A11" s="935"/>
      <c r="B11" s="936"/>
      <c r="C11" s="938"/>
    </row>
    <row r="12" spans="1:3" ht="21" customHeight="1" x14ac:dyDescent="0.4">
      <c r="A12" s="935"/>
      <c r="B12" s="936"/>
      <c r="C12" s="938"/>
    </row>
    <row r="13" spans="1:3" ht="21" customHeight="1" x14ac:dyDescent="0.4">
      <c r="A13" s="939"/>
      <c r="B13" s="940"/>
      <c r="C13" s="941"/>
    </row>
    <row r="14" spans="1:3" ht="21" customHeight="1" x14ac:dyDescent="0.4">
      <c r="A14" s="132" t="s">
        <v>143</v>
      </c>
      <c r="B14" s="133">
        <f>SUM(B7:B13)</f>
        <v>0</v>
      </c>
      <c r="C14" s="134"/>
    </row>
    <row r="15" spans="1:3" ht="16.5" customHeight="1" x14ac:dyDescent="0.4"/>
    <row r="16" spans="1:3" s="127" customFormat="1" ht="33" customHeight="1" x14ac:dyDescent="0.15">
      <c r="A16" s="870" t="str">
        <f>'03月カード利用明細表'!A16</f>
        <v>〇〇カード２</v>
      </c>
      <c r="B16" s="869" t="str">
        <f>'03月カード利用明細表'!B16</f>
        <v>引落口座：〇〇銀行</v>
      </c>
      <c r="C16" s="867"/>
    </row>
    <row r="17" spans="1:3" s="127" customFormat="1" ht="18" customHeight="1" x14ac:dyDescent="0.15">
      <c r="A17" s="849" t="str">
        <f>'03月カード利用明細表'!A17</f>
        <v>前々月１６日～前月１５日までの使用分 　　今月10日支払</v>
      </c>
      <c r="B17" s="868"/>
      <c r="C17" s="868"/>
    </row>
    <row r="18" spans="1:3" s="131" customFormat="1" ht="21" customHeight="1" x14ac:dyDescent="0.4">
      <c r="A18" s="128" t="s">
        <v>30</v>
      </c>
      <c r="B18" s="129" t="s">
        <v>31</v>
      </c>
      <c r="C18" s="130" t="s">
        <v>32</v>
      </c>
    </row>
    <row r="19" spans="1:3" ht="21" customHeight="1" x14ac:dyDescent="0.4">
      <c r="A19" s="932"/>
      <c r="B19" s="933"/>
      <c r="C19" s="934"/>
    </row>
    <row r="20" spans="1:3" ht="21" customHeight="1" x14ac:dyDescent="0.4">
      <c r="A20" s="935"/>
      <c r="B20" s="936"/>
      <c r="C20" s="937"/>
    </row>
    <row r="21" spans="1:3" ht="21" customHeight="1" x14ac:dyDescent="0.4">
      <c r="A21" s="935"/>
      <c r="B21" s="936"/>
      <c r="C21" s="937"/>
    </row>
    <row r="22" spans="1:3" ht="21" customHeight="1" x14ac:dyDescent="0.4">
      <c r="A22" s="935"/>
      <c r="B22" s="936"/>
      <c r="C22" s="938"/>
    </row>
    <row r="23" spans="1:3" ht="21" customHeight="1" x14ac:dyDescent="0.4">
      <c r="A23" s="935"/>
      <c r="B23" s="936"/>
      <c r="C23" s="938"/>
    </row>
    <row r="24" spans="1:3" ht="21" customHeight="1" x14ac:dyDescent="0.4">
      <c r="A24" s="935"/>
      <c r="B24" s="936"/>
      <c r="C24" s="938"/>
    </row>
    <row r="25" spans="1:3" ht="21" customHeight="1" x14ac:dyDescent="0.4">
      <c r="A25" s="939"/>
      <c r="B25" s="940"/>
      <c r="C25" s="941"/>
    </row>
    <row r="26" spans="1:3" ht="21" customHeight="1" x14ac:dyDescent="0.4">
      <c r="A26" s="132" t="s">
        <v>143</v>
      </c>
      <c r="B26" s="133">
        <f>SUM(B19:B25)</f>
        <v>0</v>
      </c>
      <c r="C26" s="134"/>
    </row>
    <row r="27" spans="1:3" ht="16.5" customHeight="1" x14ac:dyDescent="0.4"/>
    <row r="28" spans="1:3" s="127" customFormat="1" ht="33" customHeight="1" x14ac:dyDescent="0.15">
      <c r="A28" s="870" t="str">
        <f>'03月カード利用明細表'!A28</f>
        <v>〇〇カード３</v>
      </c>
      <c r="B28" s="869" t="str">
        <f>'03月カード利用明細表'!B28</f>
        <v>引落口座：〇〇銀行</v>
      </c>
      <c r="C28" s="867"/>
    </row>
    <row r="29" spans="1:3" s="127" customFormat="1" ht="18" customHeight="1" x14ac:dyDescent="0.15">
      <c r="A29" s="849" t="str">
        <f>'03月カード利用明細表'!A29</f>
        <v>前々月１６日～前月１５日までの使用分 　　今月10日支払</v>
      </c>
      <c r="B29" s="868"/>
      <c r="C29" s="868"/>
    </row>
    <row r="30" spans="1:3" s="131" customFormat="1" ht="21" customHeight="1" x14ac:dyDescent="0.4">
      <c r="A30" s="128" t="s">
        <v>30</v>
      </c>
      <c r="B30" s="129" t="s">
        <v>31</v>
      </c>
      <c r="C30" s="130" t="s">
        <v>32</v>
      </c>
    </row>
    <row r="31" spans="1:3" ht="21" customHeight="1" x14ac:dyDescent="0.4">
      <c r="A31" s="932"/>
      <c r="B31" s="933"/>
      <c r="C31" s="934"/>
    </row>
    <row r="32" spans="1:3" ht="21" customHeight="1" x14ac:dyDescent="0.4">
      <c r="A32" s="935"/>
      <c r="B32" s="936"/>
      <c r="C32" s="937"/>
    </row>
    <row r="33" spans="1:3" ht="21" customHeight="1" x14ac:dyDescent="0.4">
      <c r="A33" s="935"/>
      <c r="B33" s="936"/>
      <c r="C33" s="937"/>
    </row>
    <row r="34" spans="1:3" ht="21" customHeight="1" x14ac:dyDescent="0.4">
      <c r="A34" s="935"/>
      <c r="B34" s="936"/>
      <c r="C34" s="938"/>
    </row>
    <row r="35" spans="1:3" ht="21" customHeight="1" x14ac:dyDescent="0.4">
      <c r="A35" s="935"/>
      <c r="B35" s="936"/>
      <c r="C35" s="938"/>
    </row>
    <row r="36" spans="1:3" ht="21" customHeight="1" x14ac:dyDescent="0.4">
      <c r="A36" s="935"/>
      <c r="B36" s="936"/>
      <c r="C36" s="938"/>
    </row>
    <row r="37" spans="1:3" ht="21" customHeight="1" x14ac:dyDescent="0.4">
      <c r="A37" s="939"/>
      <c r="B37" s="940"/>
      <c r="C37" s="941"/>
    </row>
    <row r="38" spans="1:3" ht="21" customHeight="1" x14ac:dyDescent="0.4">
      <c r="A38" s="132" t="s">
        <v>143</v>
      </c>
      <c r="B38" s="133">
        <f>SUM(B31:B37)</f>
        <v>0</v>
      </c>
      <c r="C38" s="134"/>
    </row>
    <row r="39" spans="1:3" ht="16.5" customHeight="1" x14ac:dyDescent="0.4"/>
    <row r="40" spans="1:3" s="127" customFormat="1" ht="33" customHeight="1" x14ac:dyDescent="0.15">
      <c r="A40" s="870" t="str">
        <f>'03月カード利用明細表'!A40</f>
        <v>〇〇カード４</v>
      </c>
      <c r="B40" s="869" t="str">
        <f>'03月カード利用明細表'!B40</f>
        <v>引落口座：〇〇銀行</v>
      </c>
      <c r="C40" s="867"/>
    </row>
    <row r="41" spans="1:3" s="127" customFormat="1" ht="18" customHeight="1" x14ac:dyDescent="0.15">
      <c r="A41" s="849" t="str">
        <f>'03月カード利用明細表'!A41</f>
        <v>前々月１６日～前月１５日までの使用分 　　今月10日支払</v>
      </c>
      <c r="B41" s="868"/>
      <c r="C41" s="868"/>
    </row>
    <row r="42" spans="1:3" s="131" customFormat="1" ht="21" customHeight="1" x14ac:dyDescent="0.4">
      <c r="A42" s="128" t="s">
        <v>30</v>
      </c>
      <c r="B42" s="129" t="s">
        <v>31</v>
      </c>
      <c r="C42" s="130" t="s">
        <v>32</v>
      </c>
    </row>
    <row r="43" spans="1:3" ht="21" customHeight="1" x14ac:dyDescent="0.4">
      <c r="A43" s="932"/>
      <c r="B43" s="933"/>
      <c r="C43" s="934"/>
    </row>
    <row r="44" spans="1:3" ht="21" customHeight="1" x14ac:dyDescent="0.4">
      <c r="A44" s="935"/>
      <c r="B44" s="936"/>
      <c r="C44" s="937"/>
    </row>
    <row r="45" spans="1:3" ht="21" customHeight="1" x14ac:dyDescent="0.4">
      <c r="A45" s="935"/>
      <c r="B45" s="936"/>
      <c r="C45" s="937"/>
    </row>
    <row r="46" spans="1:3" ht="21" customHeight="1" x14ac:dyDescent="0.4">
      <c r="A46" s="935"/>
      <c r="B46" s="936"/>
      <c r="C46" s="938"/>
    </row>
    <row r="47" spans="1:3" ht="21" customHeight="1" x14ac:dyDescent="0.4">
      <c r="A47" s="935"/>
      <c r="B47" s="936"/>
      <c r="C47" s="938"/>
    </row>
    <row r="48" spans="1:3" ht="21" customHeight="1" x14ac:dyDescent="0.4">
      <c r="A48" s="935"/>
      <c r="B48" s="936"/>
      <c r="C48" s="938"/>
    </row>
    <row r="49" spans="1:3" ht="21" customHeight="1" x14ac:dyDescent="0.4">
      <c r="A49" s="939"/>
      <c r="B49" s="940"/>
      <c r="C49" s="941"/>
    </row>
    <row r="50" spans="1:3" ht="21" customHeight="1" x14ac:dyDescent="0.4">
      <c r="A50" s="132" t="s">
        <v>143</v>
      </c>
      <c r="B50" s="133">
        <f>SUM(B43:B49)</f>
        <v>0</v>
      </c>
      <c r="C50" s="134"/>
    </row>
    <row r="51" spans="1:3" ht="16.5" customHeight="1" x14ac:dyDescent="0.4"/>
    <row r="52" spans="1:3" s="127" customFormat="1" ht="33" customHeight="1" x14ac:dyDescent="0.15">
      <c r="A52" s="870" t="str">
        <f>'03月カード利用明細表'!A52</f>
        <v>〇〇カード５</v>
      </c>
      <c r="B52" s="869" t="str">
        <f>'03月カード利用明細表'!B52</f>
        <v>引落口座：〇〇銀行</v>
      </c>
      <c r="C52" s="867"/>
    </row>
    <row r="53" spans="1:3" s="127" customFormat="1" ht="18" customHeight="1" x14ac:dyDescent="0.15">
      <c r="A53" s="849" t="str">
        <f>'03月カード利用明細表'!A53</f>
        <v>前々月１６日～前月１５日までの使用分 　　今月10日支払</v>
      </c>
      <c r="B53" s="868"/>
      <c r="C53" s="868"/>
    </row>
    <row r="54" spans="1:3" s="131" customFormat="1" ht="21" customHeight="1" x14ac:dyDescent="0.4">
      <c r="A54" s="128" t="s">
        <v>30</v>
      </c>
      <c r="B54" s="129" t="s">
        <v>31</v>
      </c>
      <c r="C54" s="130" t="s">
        <v>32</v>
      </c>
    </row>
    <row r="55" spans="1:3" ht="21" customHeight="1" x14ac:dyDescent="0.4">
      <c r="A55" s="932"/>
      <c r="B55" s="933"/>
      <c r="C55" s="934"/>
    </row>
    <row r="56" spans="1:3" ht="21" customHeight="1" x14ac:dyDescent="0.4">
      <c r="A56" s="935"/>
      <c r="B56" s="936"/>
      <c r="C56" s="937"/>
    </row>
    <row r="57" spans="1:3" ht="21" customHeight="1" x14ac:dyDescent="0.4">
      <c r="A57" s="935"/>
      <c r="B57" s="936"/>
      <c r="C57" s="937"/>
    </row>
    <row r="58" spans="1:3" ht="21" customHeight="1" x14ac:dyDescent="0.4">
      <c r="A58" s="935"/>
      <c r="B58" s="936"/>
      <c r="C58" s="938"/>
    </row>
    <row r="59" spans="1:3" ht="21" customHeight="1" x14ac:dyDescent="0.4">
      <c r="A59" s="935"/>
      <c r="B59" s="936"/>
      <c r="C59" s="938"/>
    </row>
    <row r="60" spans="1:3" ht="21" customHeight="1" x14ac:dyDescent="0.4">
      <c r="A60" s="935"/>
      <c r="B60" s="936"/>
      <c r="C60" s="938"/>
    </row>
    <row r="61" spans="1:3" ht="21" customHeight="1" x14ac:dyDescent="0.4">
      <c r="A61" s="939"/>
      <c r="B61" s="940"/>
      <c r="C61" s="941"/>
    </row>
    <row r="62" spans="1:3" ht="21" customHeight="1" x14ac:dyDescent="0.4">
      <c r="A62" s="132" t="s">
        <v>143</v>
      </c>
      <c r="B62" s="133">
        <f>SUM(B55:B61)</f>
        <v>0</v>
      </c>
      <c r="C62" s="134"/>
    </row>
    <row r="63" spans="1:3" ht="16.5" customHeight="1" x14ac:dyDescent="0.4"/>
    <row r="64" spans="1:3" s="127" customFormat="1" ht="33" customHeight="1" x14ac:dyDescent="0.15">
      <c r="A64" s="870" t="str">
        <f>'03月カード利用明細表'!A64</f>
        <v>〇〇カード６</v>
      </c>
      <c r="B64" s="869" t="str">
        <f>'03月カード利用明細表'!B64</f>
        <v>引落口座：〇〇銀行</v>
      </c>
      <c r="C64" s="867"/>
    </row>
    <row r="65" spans="1:3" s="127" customFormat="1" ht="18" customHeight="1" x14ac:dyDescent="0.15">
      <c r="A65" s="849" t="str">
        <f>'03月カード利用明細表'!A65</f>
        <v>前々月１６日～前月１５日までの使用分 　　今月10日支払</v>
      </c>
      <c r="B65" s="868"/>
      <c r="C65" s="868"/>
    </row>
    <row r="66" spans="1:3" s="131" customFormat="1" ht="21" customHeight="1" x14ac:dyDescent="0.4">
      <c r="A66" s="128" t="s">
        <v>30</v>
      </c>
      <c r="B66" s="129" t="s">
        <v>31</v>
      </c>
      <c r="C66" s="130" t="s">
        <v>32</v>
      </c>
    </row>
    <row r="67" spans="1:3" ht="21" customHeight="1" x14ac:dyDescent="0.4">
      <c r="A67" s="932"/>
      <c r="B67" s="933"/>
      <c r="C67" s="934"/>
    </row>
    <row r="68" spans="1:3" ht="21" customHeight="1" x14ac:dyDescent="0.4">
      <c r="A68" s="935"/>
      <c r="B68" s="936"/>
      <c r="C68" s="937"/>
    </row>
    <row r="69" spans="1:3" ht="21" customHeight="1" x14ac:dyDescent="0.4">
      <c r="A69" s="935"/>
      <c r="B69" s="936"/>
      <c r="C69" s="937"/>
    </row>
    <row r="70" spans="1:3" ht="21" customHeight="1" x14ac:dyDescent="0.4">
      <c r="A70" s="935"/>
      <c r="B70" s="936"/>
      <c r="C70" s="938"/>
    </row>
    <row r="71" spans="1:3" ht="21" customHeight="1" x14ac:dyDescent="0.4">
      <c r="A71" s="935"/>
      <c r="B71" s="936"/>
      <c r="C71" s="938"/>
    </row>
    <row r="72" spans="1:3" ht="21" customHeight="1" x14ac:dyDescent="0.4">
      <c r="A72" s="935"/>
      <c r="B72" s="936"/>
      <c r="C72" s="938"/>
    </row>
    <row r="73" spans="1:3" ht="21" customHeight="1" x14ac:dyDescent="0.4">
      <c r="A73" s="939"/>
      <c r="B73" s="940"/>
      <c r="C73" s="941"/>
    </row>
    <row r="74" spans="1:3" ht="21" customHeight="1" x14ac:dyDescent="0.4">
      <c r="A74" s="132" t="s">
        <v>143</v>
      </c>
      <c r="B74" s="133">
        <f>SUM(B67:B73)</f>
        <v>0</v>
      </c>
      <c r="C74" s="134"/>
    </row>
    <row r="75" spans="1:3" ht="16.5" customHeight="1" x14ac:dyDescent="0.4"/>
    <row r="76" spans="1:3" s="127" customFormat="1" ht="33" customHeight="1" x14ac:dyDescent="0.15">
      <c r="A76" s="870" t="str">
        <f>'03月カード利用明細表'!A76</f>
        <v>〇〇カード７</v>
      </c>
      <c r="B76" s="869" t="str">
        <f>'03月カード利用明細表'!B76</f>
        <v>引落口座：〇〇銀行</v>
      </c>
      <c r="C76" s="867"/>
    </row>
    <row r="77" spans="1:3" s="127" customFormat="1" ht="18" customHeight="1" x14ac:dyDescent="0.15">
      <c r="A77" s="849" t="str">
        <f>'03月カード利用明細表'!A77</f>
        <v>前々月１６日～前月１５日までの使用分 　　今月10日支払</v>
      </c>
      <c r="B77" s="868"/>
      <c r="C77" s="868"/>
    </row>
    <row r="78" spans="1:3" s="131" customFormat="1" ht="21" customHeight="1" x14ac:dyDescent="0.4">
      <c r="A78" s="128" t="s">
        <v>30</v>
      </c>
      <c r="B78" s="129" t="s">
        <v>31</v>
      </c>
      <c r="C78" s="130" t="s">
        <v>32</v>
      </c>
    </row>
    <row r="79" spans="1:3" ht="21" customHeight="1" x14ac:dyDescent="0.4">
      <c r="A79" s="932"/>
      <c r="B79" s="933"/>
      <c r="C79" s="934"/>
    </row>
    <row r="80" spans="1:3" ht="21" customHeight="1" x14ac:dyDescent="0.4">
      <c r="A80" s="935"/>
      <c r="B80" s="936"/>
      <c r="C80" s="937"/>
    </row>
    <row r="81" spans="1:3" ht="21" customHeight="1" x14ac:dyDescent="0.4">
      <c r="A81" s="935"/>
      <c r="B81" s="936"/>
      <c r="C81" s="937"/>
    </row>
    <row r="82" spans="1:3" ht="21" customHeight="1" x14ac:dyDescent="0.4">
      <c r="A82" s="935"/>
      <c r="B82" s="936"/>
      <c r="C82" s="938"/>
    </row>
    <row r="83" spans="1:3" ht="21" customHeight="1" x14ac:dyDescent="0.4">
      <c r="A83" s="935"/>
      <c r="B83" s="936"/>
      <c r="C83" s="938"/>
    </row>
    <row r="84" spans="1:3" ht="21" customHeight="1" x14ac:dyDescent="0.4">
      <c r="A84" s="935"/>
      <c r="B84" s="936"/>
      <c r="C84" s="938"/>
    </row>
    <row r="85" spans="1:3" ht="21" customHeight="1" x14ac:dyDescent="0.4">
      <c r="A85" s="939"/>
      <c r="B85" s="940"/>
      <c r="C85" s="941"/>
    </row>
    <row r="86" spans="1:3" ht="21" customHeight="1" x14ac:dyDescent="0.4">
      <c r="A86" s="132" t="s">
        <v>143</v>
      </c>
      <c r="B86" s="133">
        <f>SUM(B79:B85)</f>
        <v>0</v>
      </c>
      <c r="C86" s="134"/>
    </row>
    <row r="87" spans="1:3" ht="16.5" customHeight="1" x14ac:dyDescent="0.4"/>
    <row r="88" spans="1:3" s="127" customFormat="1" ht="33" customHeight="1" x14ac:dyDescent="0.15">
      <c r="A88" s="870" t="str">
        <f>'03月カード利用明細表'!A88</f>
        <v>〇〇カード８</v>
      </c>
      <c r="B88" s="869" t="str">
        <f>'03月カード利用明細表'!B88</f>
        <v>引落口座：〇〇銀行</v>
      </c>
      <c r="C88" s="867"/>
    </row>
    <row r="89" spans="1:3" s="127" customFormat="1" ht="18" customHeight="1" x14ac:dyDescent="0.15">
      <c r="A89" s="849" t="str">
        <f>'03月カード利用明細表'!A89</f>
        <v>前々月１６日～前月１５日までの使用分 　　今月10日支払</v>
      </c>
      <c r="B89" s="868"/>
      <c r="C89" s="868"/>
    </row>
    <row r="90" spans="1:3" s="131" customFormat="1" ht="21" customHeight="1" x14ac:dyDescent="0.4">
      <c r="A90" s="128" t="s">
        <v>30</v>
      </c>
      <c r="B90" s="129" t="s">
        <v>31</v>
      </c>
      <c r="C90" s="130" t="s">
        <v>32</v>
      </c>
    </row>
    <row r="91" spans="1:3" ht="21" customHeight="1" x14ac:dyDescent="0.4">
      <c r="A91" s="932"/>
      <c r="B91" s="933"/>
      <c r="C91" s="934"/>
    </row>
    <row r="92" spans="1:3" ht="21" customHeight="1" x14ac:dyDescent="0.4">
      <c r="A92" s="935"/>
      <c r="B92" s="936"/>
      <c r="C92" s="937"/>
    </row>
    <row r="93" spans="1:3" ht="21" customHeight="1" x14ac:dyDescent="0.4">
      <c r="A93" s="935"/>
      <c r="B93" s="936"/>
      <c r="C93" s="937"/>
    </row>
    <row r="94" spans="1:3" ht="21" customHeight="1" x14ac:dyDescent="0.4">
      <c r="A94" s="935"/>
      <c r="B94" s="936"/>
      <c r="C94" s="938"/>
    </row>
    <row r="95" spans="1:3" ht="21" customHeight="1" x14ac:dyDescent="0.4">
      <c r="A95" s="935"/>
      <c r="B95" s="936"/>
      <c r="C95" s="938"/>
    </row>
    <row r="96" spans="1:3" ht="21" customHeight="1" x14ac:dyDescent="0.4">
      <c r="A96" s="935"/>
      <c r="B96" s="936"/>
      <c r="C96" s="938"/>
    </row>
    <row r="97" spans="1:3" ht="21" customHeight="1" x14ac:dyDescent="0.4">
      <c r="A97" s="939"/>
      <c r="B97" s="940"/>
      <c r="C97" s="941"/>
    </row>
    <row r="98" spans="1:3" ht="21" customHeight="1" x14ac:dyDescent="0.4">
      <c r="A98" s="132" t="s">
        <v>143</v>
      </c>
      <c r="B98" s="133">
        <f>SUM(B91:B97)</f>
        <v>0</v>
      </c>
      <c r="C98" s="134"/>
    </row>
    <row r="99" spans="1:3" ht="16.5" customHeight="1" x14ac:dyDescent="0.4"/>
    <row r="100" spans="1:3" s="127" customFormat="1" ht="33" customHeight="1" x14ac:dyDescent="0.15">
      <c r="A100" s="870" t="str">
        <f>'03月カード利用明細表'!A100</f>
        <v>〇〇カード９</v>
      </c>
      <c r="B100" s="869" t="str">
        <f>'03月カード利用明細表'!B100</f>
        <v>引落口座：〇〇銀行</v>
      </c>
      <c r="C100" s="867"/>
    </row>
    <row r="101" spans="1:3" s="127" customFormat="1" ht="18" customHeight="1" x14ac:dyDescent="0.15">
      <c r="A101" s="849" t="str">
        <f>'03月カード利用明細表'!A101</f>
        <v>前々月１６日～前月１５日までの使用分 　　今月10日支払</v>
      </c>
      <c r="B101" s="868"/>
      <c r="C101" s="868"/>
    </row>
    <row r="102" spans="1:3" s="131" customFormat="1" ht="21" customHeight="1" x14ac:dyDescent="0.4">
      <c r="A102" s="128" t="s">
        <v>30</v>
      </c>
      <c r="B102" s="129" t="s">
        <v>31</v>
      </c>
      <c r="C102" s="130" t="s">
        <v>32</v>
      </c>
    </row>
    <row r="103" spans="1:3" ht="21" customHeight="1" x14ac:dyDescent="0.4">
      <c r="A103" s="932"/>
      <c r="B103" s="933"/>
      <c r="C103" s="934"/>
    </row>
    <row r="104" spans="1:3" ht="21" customHeight="1" x14ac:dyDescent="0.4">
      <c r="A104" s="935"/>
      <c r="B104" s="936"/>
      <c r="C104" s="937"/>
    </row>
    <row r="105" spans="1:3" ht="21" customHeight="1" x14ac:dyDescent="0.4">
      <c r="A105" s="935"/>
      <c r="B105" s="936"/>
      <c r="C105" s="937"/>
    </row>
    <row r="106" spans="1:3" ht="21" customHeight="1" x14ac:dyDescent="0.4">
      <c r="A106" s="935"/>
      <c r="B106" s="936"/>
      <c r="C106" s="938"/>
    </row>
    <row r="107" spans="1:3" ht="21" customHeight="1" x14ac:dyDescent="0.4">
      <c r="A107" s="935"/>
      <c r="B107" s="936"/>
      <c r="C107" s="938"/>
    </row>
    <row r="108" spans="1:3" ht="21" customHeight="1" x14ac:dyDescent="0.4">
      <c r="A108" s="935"/>
      <c r="B108" s="936"/>
      <c r="C108" s="938"/>
    </row>
    <row r="109" spans="1:3" ht="21" customHeight="1" x14ac:dyDescent="0.4">
      <c r="A109" s="939"/>
      <c r="B109" s="940"/>
      <c r="C109" s="941"/>
    </row>
    <row r="110" spans="1:3" ht="21" customHeight="1" x14ac:dyDescent="0.4">
      <c r="A110" s="132" t="s">
        <v>143</v>
      </c>
      <c r="B110" s="133">
        <f>SUM(B103:B109)</f>
        <v>0</v>
      </c>
      <c r="C110" s="134"/>
    </row>
    <row r="111" spans="1:3" ht="16.5" customHeight="1" x14ac:dyDescent="0.4"/>
    <row r="112" spans="1:3" s="127" customFormat="1" ht="33" customHeight="1" x14ac:dyDescent="0.15">
      <c r="A112" s="870" t="str">
        <f>'03月カード利用明細表'!A112</f>
        <v>〇〇カード１０</v>
      </c>
      <c r="B112" s="869" t="str">
        <f>'03月カード利用明細表'!B112</f>
        <v>引落口座：〇〇銀行</v>
      </c>
      <c r="C112" s="867"/>
    </row>
    <row r="113" spans="1:3" s="127" customFormat="1" ht="18" customHeight="1" x14ac:dyDescent="0.15">
      <c r="A113" s="849" t="str">
        <f>'03月カード利用明細表'!A113</f>
        <v>前々月１６日～前月１５日までの使用分 　　今月10日支払</v>
      </c>
      <c r="B113" s="868"/>
      <c r="C113" s="868"/>
    </row>
    <row r="114" spans="1:3" s="131" customFormat="1" ht="21" customHeight="1" x14ac:dyDescent="0.4">
      <c r="A114" s="128" t="s">
        <v>30</v>
      </c>
      <c r="B114" s="129" t="s">
        <v>31</v>
      </c>
      <c r="C114" s="130" t="s">
        <v>32</v>
      </c>
    </row>
    <row r="115" spans="1:3" ht="21" customHeight="1" x14ac:dyDescent="0.4">
      <c r="A115" s="932"/>
      <c r="B115" s="933"/>
      <c r="C115" s="934"/>
    </row>
    <row r="116" spans="1:3" ht="21" customHeight="1" x14ac:dyDescent="0.4">
      <c r="A116" s="935"/>
      <c r="B116" s="936"/>
      <c r="C116" s="937"/>
    </row>
    <row r="117" spans="1:3" ht="21" customHeight="1" x14ac:dyDescent="0.4">
      <c r="A117" s="935"/>
      <c r="B117" s="936"/>
      <c r="C117" s="937"/>
    </row>
    <row r="118" spans="1:3" ht="21" customHeight="1" x14ac:dyDescent="0.4">
      <c r="A118" s="935"/>
      <c r="B118" s="936"/>
      <c r="C118" s="938"/>
    </row>
    <row r="119" spans="1:3" ht="21" customHeight="1" x14ac:dyDescent="0.4">
      <c r="A119" s="935"/>
      <c r="B119" s="936"/>
      <c r="C119" s="938"/>
    </row>
    <row r="120" spans="1:3" ht="21" customHeight="1" x14ac:dyDescent="0.4">
      <c r="A120" s="935"/>
      <c r="B120" s="936"/>
      <c r="C120" s="938"/>
    </row>
    <row r="121" spans="1:3" ht="21" customHeight="1" x14ac:dyDescent="0.4">
      <c r="A121" s="939"/>
      <c r="B121" s="940"/>
      <c r="C121" s="941"/>
    </row>
    <row r="122" spans="1:3" ht="21" customHeight="1" x14ac:dyDescent="0.4">
      <c r="A122" s="132" t="s">
        <v>143</v>
      </c>
      <c r="B122" s="133">
        <f>SUM(B115:B121)</f>
        <v>0</v>
      </c>
      <c r="C122" s="134"/>
    </row>
    <row r="123" spans="1:3" ht="16.5" customHeight="1" x14ac:dyDescent="0.4"/>
    <row r="124" spans="1:3" ht="16.5" customHeight="1" x14ac:dyDescent="0.4"/>
    <row r="125" spans="1:3" ht="27" customHeight="1" x14ac:dyDescent="0.4">
      <c r="A125" s="137" t="s">
        <v>144</v>
      </c>
      <c r="B125" s="138">
        <f>B14+B26+B38+B50+B62+B74+B86+B98+B110+B122</f>
        <v>0</v>
      </c>
    </row>
  </sheetData>
  <sheetProtection sheet="1" objects="1" scenarios="1"/>
  <mergeCells count="3">
    <mergeCell ref="A1:C1"/>
    <mergeCell ref="A2:C2"/>
    <mergeCell ref="B3:C3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Y38"/>
  <sheetViews>
    <sheetView zoomScaleNormal="100" workbookViewId="0">
      <pane xSplit="2" ySplit="4" topLeftCell="C5" activePane="bottomRight" state="frozen"/>
      <selection activeCell="C17" sqref="C17"/>
      <selection pane="topRight" activeCell="C17" sqref="C17"/>
      <selection pane="bottomLeft" activeCell="C17" sqref="C17"/>
      <selection pane="bottomRight" sqref="A1:G1"/>
    </sheetView>
  </sheetViews>
  <sheetFormatPr defaultRowHeight="18.75" x14ac:dyDescent="0.4"/>
  <cols>
    <col min="1" max="1" width="6.625" style="163" customWidth="1"/>
    <col min="2" max="2" width="6" style="163" bestFit="1" customWidth="1"/>
    <col min="3" max="3" width="58.125" style="11" customWidth="1"/>
    <col min="4" max="4" width="12.125" style="17" customWidth="1"/>
    <col min="5" max="5" width="58.125" style="10" customWidth="1"/>
    <col min="6" max="6" width="12.125" style="11" bestFit="1" customWidth="1"/>
    <col min="7" max="7" width="16.125" style="11" customWidth="1"/>
    <col min="8" max="8" width="13.75" style="14" customWidth="1"/>
    <col min="9" max="9" width="14.25" style="15" bestFit="1" customWidth="1"/>
    <col min="10" max="10" width="10.875" style="16" bestFit="1" customWidth="1"/>
    <col min="11" max="11" width="9" style="11"/>
    <col min="12" max="12" width="10.25" style="17" bestFit="1" customWidth="1"/>
    <col min="13" max="13" width="14.5" style="18" customWidth="1"/>
    <col min="14" max="14" width="10.625" style="19" bestFit="1" customWidth="1"/>
    <col min="15" max="15" width="9.125" style="20" bestFit="1" customWidth="1"/>
    <col min="16" max="16" width="9" style="21"/>
    <col min="17" max="17" width="16.5" style="18" customWidth="1"/>
    <col min="18" max="18" width="11.375" style="20" bestFit="1" customWidth="1"/>
    <col min="19" max="19" width="12.125" style="22" customWidth="1"/>
    <col min="20" max="20" width="12.625" style="23" customWidth="1"/>
    <col min="21" max="21" width="10.5" style="24" bestFit="1" customWidth="1"/>
    <col min="22" max="22" width="9.125" style="25" bestFit="1" customWidth="1"/>
    <col min="23" max="23" width="5.125" style="123" customWidth="1"/>
    <col min="24" max="24" width="10" style="17" customWidth="1"/>
    <col min="25" max="25" width="12.25" style="17" customWidth="1"/>
    <col min="26" max="26" width="12.25" style="11" customWidth="1"/>
    <col min="27" max="16384" width="9" style="11"/>
  </cols>
  <sheetData>
    <row r="1" spans="1:23" ht="63" customHeight="1" x14ac:dyDescent="0.4">
      <c r="A1" s="1235" t="s">
        <v>196</v>
      </c>
      <c r="B1" s="1235"/>
      <c r="C1" s="1235"/>
      <c r="D1" s="1235"/>
      <c r="E1" s="1235"/>
      <c r="F1" s="1235"/>
      <c r="G1" s="1235"/>
      <c r="W1" s="31"/>
    </row>
    <row r="2" spans="1:23" ht="19.5" thickBot="1" x14ac:dyDescent="0.45">
      <c r="A2" s="9" t="s">
        <v>179</v>
      </c>
      <c r="B2" s="10"/>
      <c r="D2" s="11"/>
      <c r="E2" s="12" t="s">
        <v>6</v>
      </c>
      <c r="F2" s="13" t="s">
        <v>7</v>
      </c>
      <c r="G2" s="139">
        <f ca="1">NOW()</f>
        <v>44276.014670717595</v>
      </c>
      <c r="W2" s="17"/>
    </row>
    <row r="3" spans="1:23" ht="26.25" customHeight="1" thickBot="1" x14ac:dyDescent="0.45">
      <c r="A3" s="1236" t="s">
        <v>35</v>
      </c>
      <c r="B3" s="1238" t="s">
        <v>36</v>
      </c>
      <c r="C3" s="140" t="s">
        <v>170</v>
      </c>
      <c r="D3" s="141" t="s">
        <v>190</v>
      </c>
      <c r="E3" s="1240" t="s">
        <v>37</v>
      </c>
      <c r="F3" s="1242" t="s">
        <v>173</v>
      </c>
      <c r="G3" s="1244" t="s">
        <v>38</v>
      </c>
      <c r="H3" s="49"/>
      <c r="I3" s="50"/>
      <c r="J3" s="51"/>
      <c r="L3" s="52"/>
      <c r="M3" s="49"/>
      <c r="N3" s="53"/>
      <c r="O3" s="54"/>
      <c r="P3" s="55"/>
      <c r="W3" s="17"/>
    </row>
    <row r="4" spans="1:23" ht="19.5" thickBot="1" x14ac:dyDescent="0.45">
      <c r="A4" s="1237"/>
      <c r="B4" s="1239"/>
      <c r="C4" s="142" t="s">
        <v>39</v>
      </c>
      <c r="D4" s="1184">
        <f>'01月統合家計簿'!C17</f>
        <v>0</v>
      </c>
      <c r="E4" s="1241"/>
      <c r="F4" s="1243"/>
      <c r="G4" s="1245"/>
      <c r="H4" s="49"/>
      <c r="I4" s="50"/>
      <c r="J4" s="51"/>
      <c r="L4" s="52"/>
      <c r="M4" s="49"/>
      <c r="N4" s="53"/>
      <c r="O4" s="54"/>
      <c r="P4" s="55"/>
      <c r="W4" s="17"/>
    </row>
    <row r="5" spans="1:23" x14ac:dyDescent="0.4">
      <c r="A5" s="186">
        <v>44197</v>
      </c>
      <c r="B5" s="150" t="s">
        <v>44</v>
      </c>
      <c r="C5" s="858" t="s">
        <v>198</v>
      </c>
      <c r="D5" s="859"/>
      <c r="E5" s="1044"/>
      <c r="F5" s="1045"/>
      <c r="G5" s="145">
        <f>D5-F5</f>
        <v>0</v>
      </c>
      <c r="H5" s="49"/>
      <c r="I5" s="59"/>
      <c r="J5" s="51"/>
      <c r="L5" s="52"/>
      <c r="M5" s="49"/>
      <c r="N5" s="53"/>
      <c r="O5" s="54"/>
      <c r="P5" s="55"/>
      <c r="W5" s="17"/>
    </row>
    <row r="6" spans="1:23" x14ac:dyDescent="0.4">
      <c r="A6" s="147">
        <v>44198</v>
      </c>
      <c r="B6" s="148" t="s">
        <v>45</v>
      </c>
      <c r="C6" s="860"/>
      <c r="D6" s="861"/>
      <c r="E6" s="1046"/>
      <c r="F6" s="861"/>
      <c r="G6" s="145">
        <f>D6-F6</f>
        <v>0</v>
      </c>
      <c r="H6" s="49"/>
      <c r="I6" s="50"/>
      <c r="J6" s="51"/>
      <c r="L6" s="52"/>
      <c r="M6" s="49"/>
      <c r="N6" s="53"/>
      <c r="O6" s="54"/>
      <c r="P6" s="55"/>
      <c r="W6" s="17"/>
    </row>
    <row r="7" spans="1:23" x14ac:dyDescent="0.4">
      <c r="A7" s="149">
        <v>44199</v>
      </c>
      <c r="B7" s="150" t="s">
        <v>46</v>
      </c>
      <c r="C7" s="862"/>
      <c r="D7" s="861"/>
      <c r="E7" s="1046"/>
      <c r="F7" s="861"/>
      <c r="G7" s="145">
        <f t="shared" ref="G7:G32" si="0">D7-F7</f>
        <v>0</v>
      </c>
      <c r="H7" s="49"/>
      <c r="I7" s="50"/>
      <c r="J7" s="51"/>
      <c r="L7" s="52"/>
      <c r="M7" s="49"/>
      <c r="N7" s="53"/>
      <c r="O7" s="54"/>
      <c r="P7" s="55"/>
      <c r="W7" s="17"/>
    </row>
    <row r="8" spans="1:23" x14ac:dyDescent="0.4">
      <c r="A8" s="146">
        <v>44200</v>
      </c>
      <c r="B8" s="144" t="s">
        <v>47</v>
      </c>
      <c r="C8" s="860"/>
      <c r="D8" s="861"/>
      <c r="E8" s="1046"/>
      <c r="F8" s="861"/>
      <c r="G8" s="145">
        <f t="shared" si="0"/>
        <v>0</v>
      </c>
      <c r="H8" s="49"/>
      <c r="I8" s="50"/>
      <c r="J8" s="51"/>
      <c r="L8" s="52"/>
      <c r="M8" s="49"/>
      <c r="N8" s="53"/>
      <c r="O8" s="54"/>
      <c r="P8" s="55"/>
      <c r="W8" s="17"/>
    </row>
    <row r="9" spans="1:23" x14ac:dyDescent="0.4">
      <c r="A9" s="146">
        <v>44201</v>
      </c>
      <c r="B9" s="144" t="s">
        <v>41</v>
      </c>
      <c r="C9" s="860"/>
      <c r="D9" s="861"/>
      <c r="E9" s="1046"/>
      <c r="F9" s="861"/>
      <c r="G9" s="145">
        <f t="shared" si="0"/>
        <v>0</v>
      </c>
      <c r="H9" s="49"/>
      <c r="I9" s="50"/>
      <c r="J9" s="51"/>
      <c r="L9" s="52"/>
      <c r="M9" s="49"/>
      <c r="N9" s="53"/>
      <c r="O9" s="54"/>
      <c r="P9" s="55"/>
      <c r="W9" s="17"/>
    </row>
    <row r="10" spans="1:23" x14ac:dyDescent="0.4">
      <c r="A10" s="146">
        <v>44202</v>
      </c>
      <c r="B10" s="144" t="s">
        <v>42</v>
      </c>
      <c r="C10" s="860"/>
      <c r="D10" s="861"/>
      <c r="E10" s="1046"/>
      <c r="F10" s="861"/>
      <c r="G10" s="145">
        <f t="shared" si="0"/>
        <v>0</v>
      </c>
      <c r="H10" s="49"/>
      <c r="I10" s="50"/>
      <c r="J10" s="51"/>
      <c r="L10" s="52"/>
      <c r="M10" s="49"/>
      <c r="N10" s="53"/>
      <c r="O10" s="54"/>
      <c r="P10" s="55"/>
      <c r="W10" s="17"/>
    </row>
    <row r="11" spans="1:23" x14ac:dyDescent="0.4">
      <c r="A11" s="146">
        <v>44203</v>
      </c>
      <c r="B11" s="144" t="s">
        <v>43</v>
      </c>
      <c r="C11" s="862"/>
      <c r="D11" s="861"/>
      <c r="E11" s="1046"/>
      <c r="F11" s="861"/>
      <c r="G11" s="145">
        <f t="shared" si="0"/>
        <v>0</v>
      </c>
      <c r="H11" s="49"/>
      <c r="I11" s="50"/>
      <c r="J11" s="51"/>
      <c r="L11" s="52"/>
      <c r="M11" s="49"/>
      <c r="N11" s="53"/>
      <c r="O11" s="54"/>
      <c r="P11" s="55"/>
      <c r="W11" s="17"/>
    </row>
    <row r="12" spans="1:23" x14ac:dyDescent="0.4">
      <c r="A12" s="146">
        <v>44204</v>
      </c>
      <c r="B12" s="144" t="s">
        <v>44</v>
      </c>
      <c r="C12" s="860"/>
      <c r="D12" s="861"/>
      <c r="E12" s="1046"/>
      <c r="F12" s="861"/>
      <c r="G12" s="145">
        <f t="shared" si="0"/>
        <v>0</v>
      </c>
      <c r="H12" s="49"/>
      <c r="I12" s="50"/>
      <c r="J12" s="51"/>
      <c r="L12" s="52"/>
      <c r="M12" s="49"/>
      <c r="N12" s="53"/>
      <c r="O12" s="54"/>
      <c r="P12" s="55"/>
      <c r="W12" s="17"/>
    </row>
    <row r="13" spans="1:23" x14ac:dyDescent="0.4">
      <c r="A13" s="147">
        <v>44205</v>
      </c>
      <c r="B13" s="148" t="s">
        <v>45</v>
      </c>
      <c r="C13" s="860"/>
      <c r="D13" s="861"/>
      <c r="E13" s="1046"/>
      <c r="F13" s="861"/>
      <c r="G13" s="145">
        <f t="shared" si="0"/>
        <v>0</v>
      </c>
      <c r="H13" s="49"/>
      <c r="I13" s="50"/>
      <c r="J13" s="51"/>
      <c r="L13" s="52"/>
      <c r="M13" s="49"/>
      <c r="N13" s="53"/>
      <c r="O13" s="54"/>
      <c r="P13" s="55"/>
      <c r="W13" s="17"/>
    </row>
    <row r="14" spans="1:23" x14ac:dyDescent="0.4">
      <c r="A14" s="149">
        <v>44206</v>
      </c>
      <c r="B14" s="150" t="s">
        <v>46</v>
      </c>
      <c r="C14" s="860"/>
      <c r="D14" s="861"/>
      <c r="E14" s="1046"/>
      <c r="F14" s="861"/>
      <c r="G14" s="145">
        <f t="shared" si="0"/>
        <v>0</v>
      </c>
      <c r="H14" s="49"/>
      <c r="I14" s="50"/>
      <c r="J14" s="51"/>
      <c r="L14" s="52"/>
      <c r="M14" s="49"/>
      <c r="N14" s="53"/>
      <c r="O14" s="54"/>
      <c r="P14" s="55"/>
      <c r="W14" s="17"/>
    </row>
    <row r="15" spans="1:23" x14ac:dyDescent="0.4">
      <c r="A15" s="149">
        <v>44207</v>
      </c>
      <c r="B15" s="150" t="s">
        <v>47</v>
      </c>
      <c r="C15" s="860" t="s">
        <v>199</v>
      </c>
      <c r="D15" s="861"/>
      <c r="E15" s="1046"/>
      <c r="F15" s="861"/>
      <c r="G15" s="145">
        <f t="shared" si="0"/>
        <v>0</v>
      </c>
      <c r="H15" s="49"/>
      <c r="I15" s="50"/>
      <c r="J15" s="51"/>
      <c r="L15" s="52"/>
      <c r="M15" s="49"/>
      <c r="N15" s="53"/>
      <c r="O15" s="54"/>
      <c r="P15" s="55"/>
      <c r="W15" s="17"/>
    </row>
    <row r="16" spans="1:23" x14ac:dyDescent="0.4">
      <c r="A16" s="146">
        <v>44208</v>
      </c>
      <c r="B16" s="144" t="s">
        <v>41</v>
      </c>
      <c r="C16" s="862"/>
      <c r="D16" s="861"/>
      <c r="E16" s="1046"/>
      <c r="F16" s="861"/>
      <c r="G16" s="145">
        <f t="shared" si="0"/>
        <v>0</v>
      </c>
      <c r="H16" s="49"/>
      <c r="I16" s="50"/>
      <c r="J16" s="51"/>
      <c r="L16" s="52"/>
      <c r="M16" s="49"/>
      <c r="N16" s="53"/>
      <c r="O16" s="54"/>
      <c r="P16" s="55"/>
      <c r="W16" s="17"/>
    </row>
    <row r="17" spans="1:23" x14ac:dyDescent="0.4">
      <c r="A17" s="146">
        <v>44209</v>
      </c>
      <c r="B17" s="144" t="s">
        <v>42</v>
      </c>
      <c r="C17" s="860"/>
      <c r="D17" s="861"/>
      <c r="E17" s="1047"/>
      <c r="F17" s="861"/>
      <c r="G17" s="145">
        <f t="shared" si="0"/>
        <v>0</v>
      </c>
      <c r="H17" s="49"/>
      <c r="I17" s="50"/>
      <c r="J17" s="51"/>
      <c r="L17" s="52"/>
      <c r="M17" s="49"/>
      <c r="N17" s="53"/>
      <c r="O17" s="54"/>
      <c r="P17" s="55"/>
      <c r="W17" s="17"/>
    </row>
    <row r="18" spans="1:23" x14ac:dyDescent="0.4">
      <c r="A18" s="146">
        <v>44210</v>
      </c>
      <c r="B18" s="144" t="s">
        <v>43</v>
      </c>
      <c r="C18" s="860"/>
      <c r="D18" s="861"/>
      <c r="E18" s="1047"/>
      <c r="F18" s="861"/>
      <c r="G18" s="145">
        <f t="shared" si="0"/>
        <v>0</v>
      </c>
      <c r="H18" s="49"/>
      <c r="I18" s="50"/>
      <c r="J18" s="51"/>
      <c r="L18" s="52"/>
      <c r="M18" s="49"/>
      <c r="N18" s="53"/>
      <c r="O18" s="54"/>
      <c r="P18" s="55"/>
      <c r="W18" s="17"/>
    </row>
    <row r="19" spans="1:23" x14ac:dyDescent="0.4">
      <c r="A19" s="146">
        <v>44211</v>
      </c>
      <c r="B19" s="144" t="s">
        <v>44</v>
      </c>
      <c r="C19" s="860"/>
      <c r="D19" s="861"/>
      <c r="E19" s="1047"/>
      <c r="F19" s="861"/>
      <c r="G19" s="145">
        <f t="shared" si="0"/>
        <v>0</v>
      </c>
      <c r="H19" s="49"/>
      <c r="I19" s="50"/>
      <c r="J19" s="51"/>
      <c r="L19" s="52"/>
      <c r="M19" s="49"/>
      <c r="N19" s="53"/>
      <c r="O19" s="54"/>
      <c r="P19" s="55"/>
      <c r="W19" s="17"/>
    </row>
    <row r="20" spans="1:23" x14ac:dyDescent="0.4">
      <c r="A20" s="147">
        <v>44212</v>
      </c>
      <c r="B20" s="148" t="s">
        <v>45</v>
      </c>
      <c r="C20" s="860"/>
      <c r="D20" s="861"/>
      <c r="E20" s="1047"/>
      <c r="F20" s="861"/>
      <c r="G20" s="145">
        <f t="shared" si="0"/>
        <v>0</v>
      </c>
      <c r="H20" s="49"/>
      <c r="I20" s="50"/>
      <c r="J20" s="51"/>
      <c r="L20" s="52"/>
      <c r="M20" s="49"/>
      <c r="N20" s="53"/>
      <c r="O20" s="54"/>
      <c r="P20" s="55"/>
      <c r="W20" s="17"/>
    </row>
    <row r="21" spans="1:23" x14ac:dyDescent="0.4">
      <c r="A21" s="149">
        <v>44213</v>
      </c>
      <c r="B21" s="150" t="s">
        <v>46</v>
      </c>
      <c r="C21" s="863"/>
      <c r="D21" s="861"/>
      <c r="E21" s="1047"/>
      <c r="F21" s="861"/>
      <c r="G21" s="145">
        <f t="shared" si="0"/>
        <v>0</v>
      </c>
      <c r="H21" s="49"/>
      <c r="I21" s="50"/>
      <c r="J21" s="51"/>
      <c r="L21" s="52"/>
      <c r="M21" s="49"/>
      <c r="N21" s="53"/>
      <c r="O21" s="54"/>
      <c r="P21" s="55"/>
      <c r="W21" s="17"/>
    </row>
    <row r="22" spans="1:23" x14ac:dyDescent="0.4">
      <c r="A22" s="146">
        <v>44214</v>
      </c>
      <c r="B22" s="144" t="s">
        <v>47</v>
      </c>
      <c r="C22" s="860"/>
      <c r="D22" s="861"/>
      <c r="E22" s="1047"/>
      <c r="F22" s="861"/>
      <c r="G22" s="145">
        <f t="shared" si="0"/>
        <v>0</v>
      </c>
      <c r="H22" s="49"/>
      <c r="I22" s="50"/>
      <c r="J22" s="51"/>
      <c r="L22" s="52"/>
      <c r="M22" s="49"/>
      <c r="N22" s="53"/>
      <c r="O22" s="54"/>
      <c r="P22" s="55"/>
      <c r="W22" s="17"/>
    </row>
    <row r="23" spans="1:23" x14ac:dyDescent="0.4">
      <c r="A23" s="146">
        <v>44215</v>
      </c>
      <c r="B23" s="144" t="s">
        <v>41</v>
      </c>
      <c r="C23" s="860"/>
      <c r="D23" s="861"/>
      <c r="E23" s="1047"/>
      <c r="F23" s="861"/>
      <c r="G23" s="145">
        <f t="shared" si="0"/>
        <v>0</v>
      </c>
      <c r="H23" s="49"/>
      <c r="I23" s="50"/>
      <c r="J23" s="51"/>
      <c r="L23" s="52"/>
      <c r="M23" s="49"/>
      <c r="N23" s="53"/>
      <c r="O23" s="54"/>
      <c r="P23" s="55"/>
      <c r="W23" s="17"/>
    </row>
    <row r="24" spans="1:23" x14ac:dyDescent="0.4">
      <c r="A24" s="146">
        <v>44216</v>
      </c>
      <c r="B24" s="144" t="s">
        <v>42</v>
      </c>
      <c r="C24" s="864"/>
      <c r="D24" s="861"/>
      <c r="E24" s="1047"/>
      <c r="F24" s="861"/>
      <c r="G24" s="145">
        <f t="shared" si="0"/>
        <v>0</v>
      </c>
      <c r="H24" s="49"/>
      <c r="I24" s="50"/>
      <c r="J24" s="51"/>
      <c r="L24" s="52"/>
      <c r="M24" s="49"/>
      <c r="N24" s="53"/>
      <c r="O24" s="54"/>
      <c r="P24" s="55"/>
      <c r="W24" s="17"/>
    </row>
    <row r="25" spans="1:23" x14ac:dyDescent="0.4">
      <c r="A25" s="146">
        <v>44217</v>
      </c>
      <c r="B25" s="144" t="s">
        <v>43</v>
      </c>
      <c r="C25" s="860"/>
      <c r="D25" s="861"/>
      <c r="E25" s="1047"/>
      <c r="F25" s="861"/>
      <c r="G25" s="145">
        <f t="shared" si="0"/>
        <v>0</v>
      </c>
      <c r="H25" s="49"/>
      <c r="I25" s="50"/>
      <c r="J25" s="51"/>
      <c r="L25" s="52"/>
      <c r="M25" s="49"/>
      <c r="N25" s="53"/>
      <c r="O25" s="54"/>
      <c r="P25" s="55"/>
      <c r="W25" s="17"/>
    </row>
    <row r="26" spans="1:23" x14ac:dyDescent="0.4">
      <c r="A26" s="146">
        <v>44218</v>
      </c>
      <c r="B26" s="144" t="s">
        <v>44</v>
      </c>
      <c r="C26" s="860"/>
      <c r="D26" s="861"/>
      <c r="E26" s="1047"/>
      <c r="F26" s="861"/>
      <c r="G26" s="145">
        <f t="shared" si="0"/>
        <v>0</v>
      </c>
      <c r="H26" s="49"/>
      <c r="I26" s="50"/>
      <c r="J26" s="51"/>
      <c r="L26" s="52"/>
      <c r="M26" s="49"/>
      <c r="N26" s="53"/>
      <c r="O26" s="54"/>
      <c r="P26" s="55"/>
      <c r="W26" s="17"/>
    </row>
    <row r="27" spans="1:23" x14ac:dyDescent="0.4">
      <c r="A27" s="147">
        <v>44219</v>
      </c>
      <c r="B27" s="148" t="s">
        <v>45</v>
      </c>
      <c r="C27" s="860"/>
      <c r="D27" s="861"/>
      <c r="E27" s="1047"/>
      <c r="F27" s="861"/>
      <c r="G27" s="145">
        <f t="shared" si="0"/>
        <v>0</v>
      </c>
      <c r="H27" s="49"/>
      <c r="I27" s="50"/>
      <c r="J27" s="51"/>
      <c r="L27" s="52"/>
      <c r="M27" s="49"/>
      <c r="N27" s="53"/>
      <c r="O27" s="54"/>
      <c r="P27" s="55"/>
      <c r="W27" s="17"/>
    </row>
    <row r="28" spans="1:23" x14ac:dyDescent="0.4">
      <c r="A28" s="149">
        <v>44220</v>
      </c>
      <c r="B28" s="150" t="s">
        <v>46</v>
      </c>
      <c r="C28" s="860"/>
      <c r="D28" s="861"/>
      <c r="E28" s="1047"/>
      <c r="F28" s="861"/>
      <c r="G28" s="145">
        <f t="shared" si="0"/>
        <v>0</v>
      </c>
      <c r="H28" s="49"/>
      <c r="I28" s="50"/>
      <c r="J28" s="51"/>
      <c r="L28" s="52"/>
      <c r="M28" s="49"/>
      <c r="N28" s="53"/>
      <c r="O28" s="54"/>
      <c r="P28" s="55"/>
      <c r="W28" s="17"/>
    </row>
    <row r="29" spans="1:23" x14ac:dyDescent="0.4">
      <c r="A29" s="146">
        <v>44221</v>
      </c>
      <c r="B29" s="144" t="s">
        <v>47</v>
      </c>
      <c r="C29" s="860"/>
      <c r="D29" s="861"/>
      <c r="E29" s="1047"/>
      <c r="F29" s="861"/>
      <c r="G29" s="145">
        <f t="shared" si="0"/>
        <v>0</v>
      </c>
      <c r="H29" s="49"/>
      <c r="I29" s="50"/>
      <c r="J29" s="51"/>
      <c r="L29" s="52"/>
      <c r="M29" s="49"/>
      <c r="N29" s="53"/>
      <c r="O29" s="54"/>
      <c r="P29" s="55"/>
      <c r="W29" s="17"/>
    </row>
    <row r="30" spans="1:23" x14ac:dyDescent="0.4">
      <c r="A30" s="146">
        <v>44222</v>
      </c>
      <c r="B30" s="144" t="s">
        <v>41</v>
      </c>
      <c r="C30" s="860"/>
      <c r="D30" s="861"/>
      <c r="E30" s="1047"/>
      <c r="F30" s="861"/>
      <c r="G30" s="145">
        <f t="shared" si="0"/>
        <v>0</v>
      </c>
      <c r="H30" s="49"/>
      <c r="I30" s="50"/>
      <c r="J30" s="51"/>
      <c r="L30" s="52"/>
      <c r="M30" s="49"/>
      <c r="N30" s="53"/>
      <c r="O30" s="54"/>
      <c r="P30" s="55"/>
      <c r="W30" s="17"/>
    </row>
    <row r="31" spans="1:23" x14ac:dyDescent="0.4">
      <c r="A31" s="146">
        <v>44223</v>
      </c>
      <c r="B31" s="144" t="s">
        <v>42</v>
      </c>
      <c r="C31" s="860"/>
      <c r="D31" s="861"/>
      <c r="E31" s="1047"/>
      <c r="F31" s="861"/>
      <c r="G31" s="145">
        <f t="shared" si="0"/>
        <v>0</v>
      </c>
      <c r="H31" s="49"/>
      <c r="I31" s="50"/>
      <c r="J31" s="51"/>
      <c r="L31" s="52"/>
      <c r="M31" s="49"/>
      <c r="N31" s="53"/>
      <c r="O31" s="54"/>
      <c r="P31" s="55"/>
      <c r="W31" s="17"/>
    </row>
    <row r="32" spans="1:23" x14ac:dyDescent="0.4">
      <c r="A32" s="146">
        <v>44224</v>
      </c>
      <c r="B32" s="144" t="s">
        <v>43</v>
      </c>
      <c r="C32" s="860"/>
      <c r="D32" s="861"/>
      <c r="E32" s="1047"/>
      <c r="F32" s="861"/>
      <c r="G32" s="145">
        <f t="shared" si="0"/>
        <v>0</v>
      </c>
      <c r="H32" s="49"/>
      <c r="I32" s="50"/>
      <c r="J32" s="51"/>
      <c r="L32" s="52"/>
      <c r="M32" s="49"/>
      <c r="N32" s="53"/>
      <c r="O32" s="54"/>
      <c r="P32" s="55"/>
      <c r="W32" s="17"/>
    </row>
    <row r="33" spans="1:25" x14ac:dyDescent="0.4">
      <c r="A33" s="146">
        <v>44225</v>
      </c>
      <c r="B33" s="144" t="s">
        <v>44</v>
      </c>
      <c r="C33" s="860"/>
      <c r="D33" s="861"/>
      <c r="E33" s="1047"/>
      <c r="F33" s="861"/>
      <c r="G33" s="151"/>
      <c r="H33" s="49"/>
      <c r="I33" s="50"/>
      <c r="J33" s="51"/>
      <c r="L33" s="52"/>
      <c r="M33" s="49"/>
      <c r="N33" s="53"/>
      <c r="O33" s="54"/>
      <c r="P33" s="55"/>
      <c r="W33" s="17"/>
    </row>
    <row r="34" spans="1:25" x14ac:dyDescent="0.4">
      <c r="A34" s="147">
        <v>44226</v>
      </c>
      <c r="B34" s="148" t="s">
        <v>45</v>
      </c>
      <c r="C34" s="860"/>
      <c r="D34" s="861"/>
      <c r="E34" s="1047"/>
      <c r="F34" s="861"/>
      <c r="G34" s="151"/>
      <c r="H34" s="49"/>
      <c r="I34" s="50"/>
      <c r="J34" s="51"/>
      <c r="L34" s="52"/>
      <c r="M34" s="49"/>
      <c r="N34" s="53"/>
      <c r="O34" s="54"/>
      <c r="P34" s="55"/>
      <c r="W34" s="17"/>
    </row>
    <row r="35" spans="1:25" ht="19.5" thickBot="1" x14ac:dyDescent="0.45">
      <c r="A35" s="635">
        <v>44227</v>
      </c>
      <c r="B35" s="636" t="s">
        <v>197</v>
      </c>
      <c r="C35" s="865"/>
      <c r="D35" s="866"/>
      <c r="E35" s="1048"/>
      <c r="F35" s="866"/>
      <c r="G35" s="154"/>
      <c r="H35" s="49"/>
      <c r="I35" s="50"/>
      <c r="J35" s="51"/>
      <c r="L35" s="52"/>
      <c r="M35" s="49"/>
      <c r="N35" s="53"/>
      <c r="O35" s="54"/>
      <c r="P35" s="55"/>
      <c r="W35" s="17"/>
    </row>
    <row r="36" spans="1:25" ht="19.5" thickBot="1" x14ac:dyDescent="0.45">
      <c r="A36" s="155"/>
      <c r="B36" s="156"/>
      <c r="C36" s="157" t="s">
        <v>174</v>
      </c>
      <c r="D36" s="158">
        <f>SUM(D5:D35)</f>
        <v>0</v>
      </c>
      <c r="E36" s="281" t="s">
        <v>175</v>
      </c>
      <c r="F36" s="283">
        <f>SUM(F5:F35)</f>
        <v>0</v>
      </c>
      <c r="G36" s="282">
        <f>SUM(G5:G35)</f>
        <v>0</v>
      </c>
      <c r="H36" s="49"/>
      <c r="I36" s="50"/>
      <c r="J36" s="51"/>
      <c r="L36" s="52"/>
      <c r="M36" s="49"/>
      <c r="N36" s="53"/>
      <c r="O36" s="54"/>
      <c r="P36" s="55"/>
      <c r="W36" s="17"/>
    </row>
    <row r="37" spans="1:25" s="105" customFormat="1" ht="39" customHeight="1" thickBot="1" x14ac:dyDescent="0.45">
      <c r="A37" s="159"/>
      <c r="B37" s="160"/>
      <c r="C37" s="161" t="s">
        <v>176</v>
      </c>
      <c r="D37" s="162">
        <f>D4+D36</f>
        <v>0</v>
      </c>
      <c r="E37" s="284" t="s">
        <v>177</v>
      </c>
      <c r="F37" s="285">
        <f>F36</f>
        <v>0</v>
      </c>
      <c r="G37" s="287">
        <f>D37-F37</f>
        <v>0</v>
      </c>
      <c r="H37" s="102"/>
      <c r="I37" s="103"/>
      <c r="J37" s="104"/>
      <c r="L37" s="106"/>
      <c r="M37" s="102"/>
      <c r="N37" s="107"/>
      <c r="O37" s="108"/>
      <c r="P37" s="109"/>
      <c r="Q37" s="110"/>
      <c r="R37" s="111"/>
      <c r="S37" s="112"/>
      <c r="T37" s="113"/>
      <c r="U37" s="114"/>
      <c r="V37" s="115"/>
      <c r="W37" s="116"/>
      <c r="X37" s="116"/>
      <c r="Y37" s="116"/>
    </row>
    <row r="38" spans="1:25" ht="22.5" customHeight="1" thickBot="1" x14ac:dyDescent="0.45">
      <c r="E38" s="120"/>
      <c r="F38" s="118"/>
      <c r="G38" s="286" t="s">
        <v>89</v>
      </c>
      <c r="H38" s="49"/>
      <c r="I38" s="50"/>
      <c r="J38" s="51"/>
      <c r="L38" s="52"/>
      <c r="M38" s="49"/>
      <c r="N38" s="53"/>
      <c r="O38" s="54"/>
      <c r="P38" s="55"/>
      <c r="W38" s="17"/>
    </row>
  </sheetData>
  <sheetProtection sheet="1" objects="1" scenarios="1"/>
  <mergeCells count="6">
    <mergeCell ref="A1:G1"/>
    <mergeCell ref="A3:A4"/>
    <mergeCell ref="B3:B4"/>
    <mergeCell ref="E3:E4"/>
    <mergeCell ref="F3:F4"/>
    <mergeCell ref="G3:G4"/>
  </mergeCells>
  <phoneticPr fontId="1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>
    <tabColor rgb="FFFFE28F"/>
  </sheetPr>
  <dimension ref="A1:Y38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G1"/>
    </sheetView>
  </sheetViews>
  <sheetFormatPr defaultRowHeight="18.75" x14ac:dyDescent="0.4"/>
  <cols>
    <col min="1" max="1" width="6.625" style="163" customWidth="1"/>
    <col min="2" max="2" width="6" style="163" bestFit="1" customWidth="1"/>
    <col min="3" max="3" width="58.125" style="11" customWidth="1"/>
    <col min="4" max="4" width="12.125" style="17" customWidth="1"/>
    <col min="5" max="5" width="58.125" style="10" customWidth="1"/>
    <col min="6" max="6" width="12.125" style="11" bestFit="1" customWidth="1"/>
    <col min="7" max="7" width="16.125" style="11" customWidth="1"/>
    <col min="8" max="8" width="13.75" style="14" customWidth="1"/>
    <col min="9" max="9" width="14.25" style="15" bestFit="1" customWidth="1"/>
    <col min="10" max="10" width="10.875" style="16" bestFit="1" customWidth="1"/>
    <col min="11" max="11" width="9" style="11"/>
    <col min="12" max="12" width="10.25" style="17" bestFit="1" customWidth="1"/>
    <col min="13" max="13" width="14.5" style="18" customWidth="1"/>
    <col min="14" max="14" width="10.625" style="19" bestFit="1" customWidth="1"/>
    <col min="15" max="15" width="9.125" style="20" bestFit="1" customWidth="1"/>
    <col min="16" max="16" width="9" style="21"/>
    <col min="17" max="17" width="16.5" style="18" customWidth="1"/>
    <col min="18" max="18" width="11.375" style="20" bestFit="1" customWidth="1"/>
    <col min="19" max="19" width="12.125" style="22" customWidth="1"/>
    <col min="20" max="20" width="12.625" style="23" customWidth="1"/>
    <col min="21" max="21" width="10.5" style="24" bestFit="1" customWidth="1"/>
    <col min="22" max="22" width="9.125" style="25" bestFit="1" customWidth="1"/>
    <col min="23" max="23" width="5.125" style="123" customWidth="1"/>
    <col min="24" max="24" width="10" style="17" customWidth="1"/>
    <col min="25" max="25" width="12.25" style="17" customWidth="1"/>
    <col min="26" max="26" width="12.25" style="11" customWidth="1"/>
    <col min="27" max="16384" width="9" style="11"/>
  </cols>
  <sheetData>
    <row r="1" spans="1:23" ht="63" customHeight="1" x14ac:dyDescent="0.4">
      <c r="A1" s="1235" t="s">
        <v>206</v>
      </c>
      <c r="B1" s="1235"/>
      <c r="C1" s="1235"/>
      <c r="D1" s="1235"/>
      <c r="E1" s="1235"/>
      <c r="F1" s="1235"/>
      <c r="G1" s="1235"/>
      <c r="W1" s="31"/>
    </row>
    <row r="2" spans="1:23" ht="19.5" thickBot="1" x14ac:dyDescent="0.45">
      <c r="A2" s="9" t="s">
        <v>140</v>
      </c>
      <c r="B2" s="10"/>
      <c r="D2" s="11"/>
      <c r="E2" s="12" t="s">
        <v>6</v>
      </c>
      <c r="F2" s="13" t="s">
        <v>7</v>
      </c>
      <c r="G2" s="139">
        <f ca="1">NOW()</f>
        <v>44276.014670717595</v>
      </c>
      <c r="W2" s="17"/>
    </row>
    <row r="3" spans="1:23" ht="26.25" customHeight="1" thickBot="1" x14ac:dyDescent="0.45">
      <c r="A3" s="1236" t="s">
        <v>35</v>
      </c>
      <c r="B3" s="1238" t="s">
        <v>36</v>
      </c>
      <c r="C3" s="140" t="s">
        <v>189</v>
      </c>
      <c r="D3" s="141" t="s">
        <v>190</v>
      </c>
      <c r="E3" s="1240" t="s">
        <v>191</v>
      </c>
      <c r="F3" s="1242" t="s">
        <v>173</v>
      </c>
      <c r="G3" s="1244" t="s">
        <v>38</v>
      </c>
      <c r="H3" s="49"/>
      <c r="I3" s="50"/>
      <c r="J3" s="51"/>
      <c r="L3" s="52"/>
      <c r="M3" s="49"/>
      <c r="N3" s="53"/>
      <c r="O3" s="54"/>
      <c r="P3" s="55"/>
      <c r="W3" s="17"/>
    </row>
    <row r="4" spans="1:23" ht="19.5" thickBot="1" x14ac:dyDescent="0.45">
      <c r="A4" s="1237"/>
      <c r="B4" s="1239"/>
      <c r="C4" s="142" t="s">
        <v>39</v>
      </c>
      <c r="D4" s="184">
        <f>'09月現金収支表'!G37</f>
        <v>0</v>
      </c>
      <c r="E4" s="1241"/>
      <c r="F4" s="1243"/>
      <c r="G4" s="1245"/>
      <c r="H4" s="49"/>
      <c r="I4" s="50"/>
      <c r="J4" s="51"/>
      <c r="L4" s="52"/>
      <c r="M4" s="49"/>
      <c r="N4" s="53"/>
      <c r="O4" s="54"/>
      <c r="P4" s="55"/>
      <c r="W4" s="17"/>
    </row>
    <row r="5" spans="1:23" x14ac:dyDescent="0.4">
      <c r="A5" s="143">
        <v>44470</v>
      </c>
      <c r="B5" s="144" t="s">
        <v>63</v>
      </c>
      <c r="C5" s="637"/>
      <c r="D5" s="638"/>
      <c r="E5" s="1082"/>
      <c r="F5" s="1083"/>
      <c r="G5" s="145">
        <f>D5-F5</f>
        <v>0</v>
      </c>
      <c r="H5" s="49"/>
      <c r="I5" s="59"/>
      <c r="J5" s="51"/>
      <c r="L5" s="52"/>
      <c r="M5" s="49"/>
      <c r="N5" s="53"/>
      <c r="O5" s="54"/>
      <c r="P5" s="55"/>
      <c r="W5" s="17"/>
    </row>
    <row r="6" spans="1:23" x14ac:dyDescent="0.4">
      <c r="A6" s="185">
        <v>44471</v>
      </c>
      <c r="B6" s="148" t="s">
        <v>98</v>
      </c>
      <c r="C6" s="639"/>
      <c r="D6" s="640"/>
      <c r="E6" s="1084"/>
      <c r="F6" s="1085"/>
      <c r="G6" s="145">
        <f>D6-F6</f>
        <v>0</v>
      </c>
      <c r="H6" s="49"/>
      <c r="I6" s="50"/>
      <c r="J6" s="51"/>
      <c r="L6" s="52"/>
      <c r="M6" s="49"/>
      <c r="N6" s="53"/>
      <c r="O6" s="54"/>
      <c r="P6" s="55"/>
      <c r="W6" s="17"/>
    </row>
    <row r="7" spans="1:23" x14ac:dyDescent="0.4">
      <c r="A7" s="186">
        <v>44472</v>
      </c>
      <c r="B7" s="150" t="s">
        <v>46</v>
      </c>
      <c r="C7" s="641"/>
      <c r="D7" s="640"/>
      <c r="E7" s="1084"/>
      <c r="F7" s="1085"/>
      <c r="G7" s="145">
        <f t="shared" ref="G7:G35" si="0">D7-F7</f>
        <v>0</v>
      </c>
      <c r="H7" s="49"/>
      <c r="I7" s="50"/>
      <c r="J7" s="51"/>
      <c r="L7" s="52"/>
      <c r="M7" s="49"/>
      <c r="N7" s="53"/>
      <c r="O7" s="54"/>
      <c r="P7" s="55"/>
      <c r="W7" s="17"/>
    </row>
    <row r="8" spans="1:23" x14ac:dyDescent="0.4">
      <c r="A8" s="143">
        <v>44473</v>
      </c>
      <c r="B8" s="144" t="s">
        <v>47</v>
      </c>
      <c r="C8" s="639"/>
      <c r="D8" s="640"/>
      <c r="E8" s="1084"/>
      <c r="F8" s="1085"/>
      <c r="G8" s="145">
        <f t="shared" si="0"/>
        <v>0</v>
      </c>
      <c r="H8" s="49"/>
      <c r="I8" s="50"/>
      <c r="J8" s="51"/>
      <c r="L8" s="52"/>
      <c r="M8" s="49"/>
      <c r="N8" s="53"/>
      <c r="O8" s="54"/>
      <c r="P8" s="55"/>
      <c r="W8" s="17"/>
    </row>
    <row r="9" spans="1:23" x14ac:dyDescent="0.4">
      <c r="A9" s="143">
        <v>44474</v>
      </c>
      <c r="B9" s="144" t="s">
        <v>41</v>
      </c>
      <c r="C9" s="639"/>
      <c r="D9" s="640"/>
      <c r="E9" s="1084"/>
      <c r="F9" s="1085"/>
      <c r="G9" s="145">
        <f t="shared" si="0"/>
        <v>0</v>
      </c>
      <c r="H9" s="49"/>
      <c r="I9" s="50"/>
      <c r="J9" s="51"/>
      <c r="L9" s="52"/>
      <c r="M9" s="49"/>
      <c r="N9" s="53"/>
      <c r="O9" s="54"/>
      <c r="P9" s="55"/>
      <c r="W9" s="17"/>
    </row>
    <row r="10" spans="1:23" x14ac:dyDescent="0.4">
      <c r="A10" s="143">
        <v>44475</v>
      </c>
      <c r="B10" s="144" t="s">
        <v>42</v>
      </c>
      <c r="C10" s="639"/>
      <c r="D10" s="640"/>
      <c r="E10" s="1084"/>
      <c r="F10" s="1085"/>
      <c r="G10" s="145">
        <f t="shared" si="0"/>
        <v>0</v>
      </c>
      <c r="H10" s="49"/>
      <c r="I10" s="50"/>
      <c r="J10" s="51"/>
      <c r="L10" s="52"/>
      <c r="M10" s="49"/>
      <c r="N10" s="53"/>
      <c r="O10" s="54"/>
      <c r="P10" s="55"/>
      <c r="W10" s="17"/>
    </row>
    <row r="11" spans="1:23" x14ac:dyDescent="0.4">
      <c r="A11" s="143">
        <v>44476</v>
      </c>
      <c r="B11" s="144" t="s">
        <v>43</v>
      </c>
      <c r="C11" s="641"/>
      <c r="D11" s="640"/>
      <c r="E11" s="1084"/>
      <c r="F11" s="1085"/>
      <c r="G11" s="145">
        <f t="shared" si="0"/>
        <v>0</v>
      </c>
      <c r="H11" s="49"/>
      <c r="I11" s="50"/>
      <c r="J11" s="51"/>
      <c r="L11" s="52"/>
      <c r="M11" s="49"/>
      <c r="N11" s="53"/>
      <c r="O11" s="54"/>
      <c r="P11" s="55"/>
      <c r="W11" s="17"/>
    </row>
    <row r="12" spans="1:23" x14ac:dyDescent="0.4">
      <c r="A12" s="143">
        <v>44477</v>
      </c>
      <c r="B12" s="144" t="s">
        <v>44</v>
      </c>
      <c r="C12" s="639"/>
      <c r="D12" s="640"/>
      <c r="E12" s="1084"/>
      <c r="F12" s="1085"/>
      <c r="G12" s="145">
        <f t="shared" si="0"/>
        <v>0</v>
      </c>
      <c r="H12" s="49"/>
      <c r="I12" s="50"/>
      <c r="J12" s="51"/>
      <c r="L12" s="52"/>
      <c r="M12" s="49"/>
      <c r="N12" s="53"/>
      <c r="O12" s="54"/>
      <c r="P12" s="55"/>
      <c r="W12" s="17"/>
    </row>
    <row r="13" spans="1:23" x14ac:dyDescent="0.4">
      <c r="A13" s="185">
        <v>44478</v>
      </c>
      <c r="B13" s="148" t="s">
        <v>45</v>
      </c>
      <c r="C13" s="639"/>
      <c r="D13" s="640"/>
      <c r="E13" s="1084"/>
      <c r="F13" s="1085"/>
      <c r="G13" s="145">
        <f t="shared" si="0"/>
        <v>0</v>
      </c>
      <c r="H13" s="49"/>
      <c r="I13" s="50"/>
      <c r="J13" s="51"/>
      <c r="L13" s="52"/>
      <c r="M13" s="49"/>
      <c r="N13" s="53"/>
      <c r="O13" s="54"/>
      <c r="P13" s="55"/>
      <c r="W13" s="17"/>
    </row>
    <row r="14" spans="1:23" x14ac:dyDescent="0.4">
      <c r="A14" s="186">
        <v>44479</v>
      </c>
      <c r="B14" s="150" t="s">
        <v>46</v>
      </c>
      <c r="C14" s="639"/>
      <c r="D14" s="640"/>
      <c r="E14" s="1084"/>
      <c r="F14" s="1085"/>
      <c r="G14" s="145">
        <f t="shared" si="0"/>
        <v>0</v>
      </c>
      <c r="H14" s="49"/>
      <c r="I14" s="50"/>
      <c r="J14" s="51"/>
      <c r="L14" s="52"/>
      <c r="M14" s="49"/>
      <c r="N14" s="53"/>
      <c r="O14" s="54"/>
      <c r="P14" s="55"/>
      <c r="W14" s="17"/>
    </row>
    <row r="15" spans="1:23" x14ac:dyDescent="0.4">
      <c r="A15" s="186">
        <v>44480</v>
      </c>
      <c r="B15" s="150" t="s">
        <v>47</v>
      </c>
      <c r="C15" s="639" t="s">
        <v>141</v>
      </c>
      <c r="D15" s="640"/>
      <c r="E15" s="1084"/>
      <c r="F15" s="1085"/>
      <c r="G15" s="145">
        <f t="shared" si="0"/>
        <v>0</v>
      </c>
      <c r="H15" s="49"/>
      <c r="I15" s="50"/>
      <c r="J15" s="51"/>
      <c r="L15" s="52"/>
      <c r="M15" s="49"/>
      <c r="N15" s="53"/>
      <c r="O15" s="54"/>
      <c r="P15" s="55"/>
      <c r="W15" s="17"/>
    </row>
    <row r="16" spans="1:23" x14ac:dyDescent="0.4">
      <c r="A16" s="143">
        <v>44481</v>
      </c>
      <c r="B16" s="144" t="s">
        <v>41</v>
      </c>
      <c r="C16" s="641"/>
      <c r="D16" s="640"/>
      <c r="E16" s="1084"/>
      <c r="F16" s="1085"/>
      <c r="G16" s="145">
        <f t="shared" si="0"/>
        <v>0</v>
      </c>
      <c r="H16" s="49"/>
      <c r="I16" s="50"/>
      <c r="J16" s="51"/>
      <c r="L16" s="52"/>
      <c r="M16" s="49"/>
      <c r="N16" s="53"/>
      <c r="O16" s="54"/>
      <c r="P16" s="55"/>
      <c r="W16" s="17"/>
    </row>
    <row r="17" spans="1:23" x14ac:dyDescent="0.4">
      <c r="A17" s="143">
        <v>44482</v>
      </c>
      <c r="B17" s="144" t="s">
        <v>42</v>
      </c>
      <c r="C17" s="639"/>
      <c r="D17" s="640"/>
      <c r="E17" s="1084"/>
      <c r="F17" s="1085"/>
      <c r="G17" s="145">
        <f t="shared" si="0"/>
        <v>0</v>
      </c>
      <c r="H17" s="49"/>
      <c r="I17" s="50"/>
      <c r="J17" s="51"/>
      <c r="L17" s="52"/>
      <c r="M17" s="49"/>
      <c r="N17" s="53"/>
      <c r="O17" s="54"/>
      <c r="P17" s="55"/>
      <c r="W17" s="17"/>
    </row>
    <row r="18" spans="1:23" x14ac:dyDescent="0.4">
      <c r="A18" s="143">
        <v>44483</v>
      </c>
      <c r="B18" s="144" t="s">
        <v>43</v>
      </c>
      <c r="C18" s="639"/>
      <c r="D18" s="640"/>
      <c r="E18" s="1084"/>
      <c r="F18" s="1085"/>
      <c r="G18" s="145">
        <f t="shared" si="0"/>
        <v>0</v>
      </c>
      <c r="H18" s="49"/>
      <c r="I18" s="50"/>
      <c r="J18" s="51"/>
      <c r="L18" s="52"/>
      <c r="M18" s="49"/>
      <c r="N18" s="53"/>
      <c r="O18" s="54"/>
      <c r="P18" s="55"/>
      <c r="W18" s="17"/>
    </row>
    <row r="19" spans="1:23" x14ac:dyDescent="0.4">
      <c r="A19" s="143">
        <v>44484</v>
      </c>
      <c r="B19" s="144" t="s">
        <v>44</v>
      </c>
      <c r="C19" s="639"/>
      <c r="D19" s="640"/>
      <c r="E19" s="1084"/>
      <c r="F19" s="1085"/>
      <c r="G19" s="145">
        <f t="shared" si="0"/>
        <v>0</v>
      </c>
      <c r="H19" s="49"/>
      <c r="I19" s="50"/>
      <c r="J19" s="51"/>
      <c r="L19" s="52"/>
      <c r="M19" s="49"/>
      <c r="N19" s="53"/>
      <c r="O19" s="54"/>
      <c r="P19" s="55"/>
      <c r="W19" s="17"/>
    </row>
    <row r="20" spans="1:23" x14ac:dyDescent="0.4">
      <c r="A20" s="185">
        <v>44485</v>
      </c>
      <c r="B20" s="148" t="s">
        <v>45</v>
      </c>
      <c r="C20" s="639"/>
      <c r="D20" s="640"/>
      <c r="E20" s="1084"/>
      <c r="F20" s="1085"/>
      <c r="G20" s="145">
        <f t="shared" si="0"/>
        <v>0</v>
      </c>
      <c r="H20" s="49"/>
      <c r="I20" s="50"/>
      <c r="J20" s="51"/>
      <c r="L20" s="52"/>
      <c r="M20" s="49"/>
      <c r="N20" s="53"/>
      <c r="O20" s="54"/>
      <c r="P20" s="55"/>
      <c r="W20" s="17"/>
    </row>
    <row r="21" spans="1:23" x14ac:dyDescent="0.4">
      <c r="A21" s="186">
        <v>44486</v>
      </c>
      <c r="B21" s="150" t="s">
        <v>46</v>
      </c>
      <c r="C21" s="639"/>
      <c r="D21" s="640"/>
      <c r="E21" s="1084"/>
      <c r="F21" s="1085"/>
      <c r="G21" s="145">
        <f t="shared" si="0"/>
        <v>0</v>
      </c>
      <c r="H21" s="49"/>
      <c r="I21" s="50"/>
      <c r="J21" s="51"/>
      <c r="L21" s="52"/>
      <c r="M21" s="49"/>
      <c r="N21" s="53"/>
      <c r="O21" s="54"/>
      <c r="P21" s="55"/>
      <c r="W21" s="17"/>
    </row>
    <row r="22" spans="1:23" x14ac:dyDescent="0.4">
      <c r="A22" s="143">
        <v>44487</v>
      </c>
      <c r="B22" s="144" t="s">
        <v>47</v>
      </c>
      <c r="C22" s="639"/>
      <c r="D22" s="640"/>
      <c r="E22" s="1084"/>
      <c r="F22" s="1085"/>
      <c r="G22" s="145">
        <f t="shared" si="0"/>
        <v>0</v>
      </c>
      <c r="H22" s="49"/>
      <c r="I22" s="50"/>
      <c r="J22" s="51"/>
      <c r="L22" s="52"/>
      <c r="M22" s="49"/>
      <c r="N22" s="53"/>
      <c r="O22" s="54"/>
      <c r="P22" s="55"/>
      <c r="W22" s="17"/>
    </row>
    <row r="23" spans="1:23" x14ac:dyDescent="0.4">
      <c r="A23" s="143">
        <v>44488</v>
      </c>
      <c r="B23" s="144" t="s">
        <v>41</v>
      </c>
      <c r="C23" s="639"/>
      <c r="D23" s="640"/>
      <c r="E23" s="1084"/>
      <c r="F23" s="1085"/>
      <c r="G23" s="145">
        <f t="shared" si="0"/>
        <v>0</v>
      </c>
      <c r="H23" s="49"/>
      <c r="I23" s="50"/>
      <c r="J23" s="51"/>
      <c r="L23" s="52"/>
      <c r="M23" s="49"/>
      <c r="N23" s="53"/>
      <c r="O23" s="54"/>
      <c r="P23" s="55"/>
      <c r="W23" s="17"/>
    </row>
    <row r="24" spans="1:23" x14ac:dyDescent="0.4">
      <c r="A24" s="143">
        <v>44489</v>
      </c>
      <c r="B24" s="144" t="s">
        <v>42</v>
      </c>
      <c r="C24" s="642"/>
      <c r="D24" s="640"/>
      <c r="E24" s="1084"/>
      <c r="F24" s="1085"/>
      <c r="G24" s="145">
        <f t="shared" si="0"/>
        <v>0</v>
      </c>
      <c r="H24" s="49"/>
      <c r="I24" s="50"/>
      <c r="J24" s="51"/>
      <c r="L24" s="52"/>
      <c r="M24" s="49"/>
      <c r="N24" s="53"/>
      <c r="O24" s="54"/>
      <c r="P24" s="55"/>
      <c r="W24" s="17"/>
    </row>
    <row r="25" spans="1:23" x14ac:dyDescent="0.4">
      <c r="A25" s="143">
        <v>44490</v>
      </c>
      <c r="B25" s="144" t="s">
        <v>43</v>
      </c>
      <c r="C25" s="639"/>
      <c r="D25" s="640"/>
      <c r="E25" s="1084"/>
      <c r="F25" s="1085"/>
      <c r="G25" s="145">
        <f t="shared" si="0"/>
        <v>0</v>
      </c>
      <c r="H25" s="49"/>
      <c r="I25" s="50"/>
      <c r="J25" s="51"/>
      <c r="L25" s="52"/>
      <c r="M25" s="49"/>
      <c r="N25" s="53"/>
      <c r="O25" s="54"/>
      <c r="P25" s="55"/>
      <c r="W25" s="17"/>
    </row>
    <row r="26" spans="1:23" x14ac:dyDescent="0.4">
      <c r="A26" s="143">
        <v>44491</v>
      </c>
      <c r="B26" s="144" t="s">
        <v>44</v>
      </c>
      <c r="C26" s="639"/>
      <c r="D26" s="640"/>
      <c r="E26" s="1084"/>
      <c r="F26" s="1085"/>
      <c r="G26" s="145">
        <f t="shared" si="0"/>
        <v>0</v>
      </c>
      <c r="H26" s="49"/>
      <c r="I26" s="50"/>
      <c r="J26" s="51"/>
      <c r="L26" s="52"/>
      <c r="M26" s="49"/>
      <c r="N26" s="53"/>
      <c r="O26" s="54"/>
      <c r="P26" s="55"/>
      <c r="W26" s="17"/>
    </row>
    <row r="27" spans="1:23" x14ac:dyDescent="0.4">
      <c r="A27" s="185">
        <v>44492</v>
      </c>
      <c r="B27" s="148" t="s">
        <v>45</v>
      </c>
      <c r="C27" s="639"/>
      <c r="D27" s="640"/>
      <c r="E27" s="1084"/>
      <c r="F27" s="1085"/>
      <c r="G27" s="145">
        <f t="shared" si="0"/>
        <v>0</v>
      </c>
      <c r="H27" s="49"/>
      <c r="I27" s="50"/>
      <c r="J27" s="51"/>
      <c r="L27" s="52"/>
      <c r="M27" s="49"/>
      <c r="N27" s="53"/>
      <c r="O27" s="54"/>
      <c r="P27" s="55"/>
      <c r="W27" s="17"/>
    </row>
    <row r="28" spans="1:23" x14ac:dyDescent="0.4">
      <c r="A28" s="186">
        <v>44493</v>
      </c>
      <c r="B28" s="150" t="s">
        <v>46</v>
      </c>
      <c r="C28" s="639"/>
      <c r="D28" s="640"/>
      <c r="E28" s="1084"/>
      <c r="F28" s="1085"/>
      <c r="G28" s="145">
        <f t="shared" si="0"/>
        <v>0</v>
      </c>
      <c r="H28" s="49"/>
      <c r="I28" s="50"/>
      <c r="J28" s="51"/>
      <c r="L28" s="52"/>
      <c r="M28" s="49"/>
      <c r="N28" s="53"/>
      <c r="O28" s="54"/>
      <c r="P28" s="55"/>
      <c r="W28" s="17"/>
    </row>
    <row r="29" spans="1:23" x14ac:dyDescent="0.4">
      <c r="A29" s="143">
        <v>44494</v>
      </c>
      <c r="B29" s="144" t="s">
        <v>47</v>
      </c>
      <c r="C29" s="639"/>
      <c r="D29" s="640"/>
      <c r="E29" s="1084"/>
      <c r="F29" s="1085"/>
      <c r="G29" s="145">
        <f t="shared" si="0"/>
        <v>0</v>
      </c>
      <c r="H29" s="49"/>
      <c r="I29" s="50"/>
      <c r="J29" s="51"/>
      <c r="L29" s="52"/>
      <c r="M29" s="49"/>
      <c r="N29" s="53"/>
      <c r="O29" s="54"/>
      <c r="P29" s="55"/>
      <c r="W29" s="17"/>
    </row>
    <row r="30" spans="1:23" x14ac:dyDescent="0.4">
      <c r="A30" s="143">
        <v>44495</v>
      </c>
      <c r="B30" s="144" t="s">
        <v>41</v>
      </c>
      <c r="C30" s="639"/>
      <c r="D30" s="640"/>
      <c r="E30" s="1084"/>
      <c r="F30" s="1085"/>
      <c r="G30" s="145">
        <f t="shared" si="0"/>
        <v>0</v>
      </c>
      <c r="H30" s="49"/>
      <c r="I30" s="50"/>
      <c r="J30" s="51"/>
      <c r="L30" s="52"/>
      <c r="M30" s="49"/>
      <c r="N30" s="53"/>
      <c r="O30" s="54"/>
      <c r="P30" s="55"/>
      <c r="W30" s="17"/>
    </row>
    <row r="31" spans="1:23" x14ac:dyDescent="0.4">
      <c r="A31" s="143">
        <v>44496</v>
      </c>
      <c r="B31" s="144" t="s">
        <v>42</v>
      </c>
      <c r="C31" s="639"/>
      <c r="D31" s="640"/>
      <c r="E31" s="1084"/>
      <c r="F31" s="1085"/>
      <c r="G31" s="145">
        <f t="shared" si="0"/>
        <v>0</v>
      </c>
      <c r="H31" s="49"/>
      <c r="I31" s="50"/>
      <c r="J31" s="51"/>
      <c r="L31" s="52"/>
      <c r="M31" s="49"/>
      <c r="N31" s="53"/>
      <c r="O31" s="54"/>
      <c r="P31" s="55"/>
      <c r="W31" s="17"/>
    </row>
    <row r="32" spans="1:23" x14ac:dyDescent="0.4">
      <c r="A32" s="143">
        <v>44497</v>
      </c>
      <c r="B32" s="144" t="s">
        <v>43</v>
      </c>
      <c r="C32" s="639"/>
      <c r="D32" s="640"/>
      <c r="E32" s="1084"/>
      <c r="F32" s="1085"/>
      <c r="G32" s="145">
        <f t="shared" si="0"/>
        <v>0</v>
      </c>
      <c r="H32" s="49"/>
      <c r="I32" s="50"/>
      <c r="J32" s="51"/>
      <c r="L32" s="52"/>
      <c r="M32" s="49"/>
      <c r="N32" s="53"/>
      <c r="O32" s="54"/>
      <c r="P32" s="55"/>
      <c r="W32" s="17"/>
    </row>
    <row r="33" spans="1:25" x14ac:dyDescent="0.4">
      <c r="A33" s="143">
        <v>44498</v>
      </c>
      <c r="B33" s="144" t="s">
        <v>44</v>
      </c>
      <c r="C33" s="639"/>
      <c r="D33" s="640"/>
      <c r="E33" s="1084"/>
      <c r="F33" s="1085"/>
      <c r="G33" s="145">
        <f t="shared" si="0"/>
        <v>0</v>
      </c>
      <c r="H33" s="49"/>
      <c r="I33" s="50"/>
      <c r="J33" s="51"/>
      <c r="L33" s="52"/>
      <c r="M33" s="49"/>
      <c r="N33" s="53"/>
      <c r="O33" s="54"/>
      <c r="P33" s="55"/>
      <c r="W33" s="17"/>
    </row>
    <row r="34" spans="1:25" x14ac:dyDescent="0.4">
      <c r="A34" s="185">
        <v>44499</v>
      </c>
      <c r="B34" s="148" t="s">
        <v>45</v>
      </c>
      <c r="C34" s="639"/>
      <c r="D34" s="640"/>
      <c r="E34" s="1084"/>
      <c r="F34" s="1085"/>
      <c r="G34" s="145">
        <f t="shared" si="0"/>
        <v>0</v>
      </c>
      <c r="H34" s="49"/>
      <c r="I34" s="50"/>
      <c r="J34" s="51"/>
      <c r="L34" s="52"/>
      <c r="M34" s="49"/>
      <c r="N34" s="53"/>
      <c r="O34" s="54"/>
      <c r="P34" s="55"/>
      <c r="W34" s="17"/>
    </row>
    <row r="35" spans="1:25" ht="19.5" thickBot="1" x14ac:dyDescent="0.45">
      <c r="A35" s="635">
        <v>44500</v>
      </c>
      <c r="B35" s="636" t="s">
        <v>99</v>
      </c>
      <c r="C35" s="643"/>
      <c r="D35" s="644"/>
      <c r="E35" s="1086"/>
      <c r="F35" s="1087"/>
      <c r="G35" s="154">
        <f t="shared" si="0"/>
        <v>0</v>
      </c>
      <c r="H35" s="49"/>
      <c r="I35" s="50"/>
      <c r="J35" s="51"/>
      <c r="L35" s="52"/>
      <c r="M35" s="49"/>
      <c r="N35" s="53"/>
      <c r="O35" s="54"/>
      <c r="P35" s="55"/>
      <c r="W35" s="17"/>
    </row>
    <row r="36" spans="1:25" ht="19.5" thickBot="1" x14ac:dyDescent="0.45">
      <c r="A36" s="155"/>
      <c r="B36" s="156"/>
      <c r="C36" s="157" t="s">
        <v>174</v>
      </c>
      <c r="D36" s="158">
        <f>SUM(D5:D35)</f>
        <v>0</v>
      </c>
      <c r="E36" s="856" t="s">
        <v>175</v>
      </c>
      <c r="F36" s="283">
        <f>SUM(F5:F35)</f>
        <v>0</v>
      </c>
      <c r="G36" s="282">
        <f>SUM(G5:G35)</f>
        <v>0</v>
      </c>
      <c r="H36" s="49"/>
      <c r="I36" s="50"/>
      <c r="J36" s="51"/>
      <c r="L36" s="52"/>
      <c r="M36" s="49"/>
      <c r="N36" s="53"/>
      <c r="O36" s="54"/>
      <c r="P36" s="55"/>
      <c r="W36" s="17"/>
    </row>
    <row r="37" spans="1:25" s="105" customFormat="1" ht="39" customHeight="1" thickBot="1" x14ac:dyDescent="0.45">
      <c r="A37" s="159"/>
      <c r="B37" s="160"/>
      <c r="C37" s="161" t="s">
        <v>176</v>
      </c>
      <c r="D37" s="162">
        <f>D4+D36</f>
        <v>0</v>
      </c>
      <c r="E37" s="284" t="s">
        <v>193</v>
      </c>
      <c r="F37" s="285">
        <f>F36</f>
        <v>0</v>
      </c>
      <c r="G37" s="287">
        <f>D37-F37</f>
        <v>0</v>
      </c>
      <c r="H37" s="102"/>
      <c r="I37" s="103"/>
      <c r="J37" s="104"/>
      <c r="L37" s="106"/>
      <c r="M37" s="102"/>
      <c r="N37" s="107"/>
      <c r="O37" s="108"/>
      <c r="P37" s="109"/>
      <c r="Q37" s="110"/>
      <c r="R37" s="111"/>
      <c r="S37" s="112"/>
      <c r="T37" s="113"/>
      <c r="U37" s="114"/>
      <c r="V37" s="115"/>
      <c r="W37" s="116"/>
      <c r="X37" s="116"/>
      <c r="Y37" s="116"/>
    </row>
    <row r="38" spans="1:25" ht="19.5" thickBot="1" x14ac:dyDescent="0.45">
      <c r="G38" s="286" t="s">
        <v>89</v>
      </c>
    </row>
  </sheetData>
  <sheetProtection sheet="1" objects="1" scenarios="1"/>
  <mergeCells count="6">
    <mergeCell ref="A1:G1"/>
    <mergeCell ref="A3:A4"/>
    <mergeCell ref="B3:B4"/>
    <mergeCell ref="E3:E4"/>
    <mergeCell ref="F3:F4"/>
    <mergeCell ref="G3:G4"/>
  </mergeCells>
  <phoneticPr fontId="1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>
    <tabColor rgb="FFF5F5F5"/>
  </sheetPr>
  <dimension ref="A1:Z61"/>
  <sheetViews>
    <sheetView workbookViewId="0">
      <pane ySplit="3" topLeftCell="A4" activePane="bottomLeft" state="frozen"/>
      <selection activeCell="A12" sqref="A12:B12"/>
      <selection pane="bottomLeft" sqref="A1:G1"/>
    </sheetView>
  </sheetViews>
  <sheetFormatPr defaultRowHeight="13.5" x14ac:dyDescent="0.4"/>
  <cols>
    <col min="1" max="1" width="39.625" style="1" customWidth="1"/>
    <col min="2" max="2" width="15.625" style="2" customWidth="1"/>
    <col min="3" max="4" width="15.625" style="8" customWidth="1"/>
    <col min="5" max="5" width="15.625" style="4" customWidth="1"/>
    <col min="6" max="6" width="15.625" style="5" customWidth="1"/>
    <col min="7" max="7" width="16.125" style="1" customWidth="1"/>
    <col min="8" max="8" width="18.5" style="1" customWidth="1"/>
    <col min="9" max="16384" width="9" style="1"/>
  </cols>
  <sheetData>
    <row r="1" spans="1:26" ht="38.25" customHeight="1" x14ac:dyDescent="0.4">
      <c r="A1" s="1218" t="s">
        <v>157</v>
      </c>
      <c r="B1" s="1218"/>
      <c r="C1" s="1218"/>
      <c r="D1" s="1218"/>
      <c r="E1" s="1218"/>
      <c r="F1" s="1218"/>
      <c r="G1" s="1218"/>
    </row>
    <row r="2" spans="1:26" ht="21" customHeight="1" x14ac:dyDescent="0.4">
      <c r="A2" s="1219" t="s">
        <v>2</v>
      </c>
      <c r="B2" s="1219"/>
      <c r="C2" s="1219"/>
      <c r="D2" s="1219"/>
      <c r="E2" s="1219"/>
      <c r="F2" s="1219"/>
      <c r="G2" s="1219"/>
      <c r="H2" s="3"/>
    </row>
    <row r="3" spans="1:26" ht="18" customHeight="1" x14ac:dyDescent="0.15">
      <c r="A3" s="9" t="s">
        <v>151</v>
      </c>
      <c r="B3" s="580"/>
      <c r="C3" s="580"/>
      <c r="D3" s="580"/>
      <c r="E3" s="580"/>
      <c r="F3" s="13" t="s">
        <v>7</v>
      </c>
      <c r="G3" s="167">
        <f ca="1">NOW()</f>
        <v>44276.014670717595</v>
      </c>
      <c r="H3" s="3"/>
    </row>
    <row r="4" spans="1:26" ht="36.75" customHeight="1" x14ac:dyDescent="0.4">
      <c r="A4" s="197" t="s">
        <v>186</v>
      </c>
      <c r="B4" s="189"/>
      <c r="C4" s="1"/>
      <c r="D4" s="189"/>
      <c r="E4" s="189"/>
      <c r="F4" s="189"/>
      <c r="H4" s="3"/>
    </row>
    <row r="5" spans="1:26" s="33" customFormat="1" ht="18" customHeight="1" thickBot="1" x14ac:dyDescent="0.2">
      <c r="A5" s="9"/>
      <c r="B5" s="208"/>
      <c r="D5" s="13"/>
      <c r="G5" s="12" t="s">
        <v>6</v>
      </c>
      <c r="I5" s="14"/>
      <c r="J5" s="209"/>
      <c r="K5" s="210"/>
      <c r="M5" s="211"/>
      <c r="N5" s="18"/>
      <c r="O5" s="212"/>
      <c r="P5" s="20"/>
      <c r="Q5" s="21"/>
      <c r="R5" s="18"/>
      <c r="S5" s="20"/>
      <c r="T5" s="22"/>
      <c r="U5" s="23"/>
      <c r="V5" s="24"/>
      <c r="W5" s="25"/>
      <c r="X5" s="211"/>
      <c r="Y5" s="211"/>
      <c r="Z5" s="211"/>
    </row>
    <row r="6" spans="1:26" s="7" customFormat="1" ht="42" customHeight="1" thickBot="1" x14ac:dyDescent="0.45">
      <c r="A6" s="1221" t="s">
        <v>187</v>
      </c>
      <c r="B6" s="1222"/>
      <c r="C6" s="26" t="s">
        <v>8</v>
      </c>
      <c r="D6" s="27" t="s">
        <v>183</v>
      </c>
      <c r="E6" s="28" t="s">
        <v>3</v>
      </c>
      <c r="F6" s="29" t="s">
        <v>9</v>
      </c>
      <c r="G6" s="30" t="s">
        <v>4</v>
      </c>
      <c r="H6" s="6"/>
    </row>
    <row r="7" spans="1:26" ht="33" customHeight="1" x14ac:dyDescent="0.4">
      <c r="A7" s="845" t="str">
        <f>'10月統合家計簿'!A7</f>
        <v>○○銀行　１</v>
      </c>
      <c r="B7" s="971"/>
      <c r="C7" s="337">
        <f>'10月統合家計簿'!G7</f>
        <v>0</v>
      </c>
      <c r="D7" s="168">
        <f>'11月銀行口座入出金表'!A7-'11月銀行口座入出金表'!C5</f>
        <v>0</v>
      </c>
      <c r="E7" s="164">
        <f>'11月銀行口座入出金表'!F5+'11月銀行口座入出金表'!F6+'11月銀行口座入出金表'!F7+'11月銀行口座入出金表'!F8+'11月銀行口座入出金表'!F9</f>
        <v>0</v>
      </c>
      <c r="F7" s="165">
        <f>'11月銀行口座入出金表'!I5+'11月銀行口座入出金表'!I6+'11月銀行口座入出金表'!I7+'11月銀行口座入出金表'!I8+'11月銀行口座入出金表'!I9</f>
        <v>0</v>
      </c>
      <c r="G7" s="166">
        <f t="shared" ref="G7:G16" si="0">C7-D7+E7-F7</f>
        <v>0</v>
      </c>
    </row>
    <row r="8" spans="1:26" ht="33" customHeight="1" x14ac:dyDescent="0.4">
      <c r="A8" s="846" t="str">
        <f>'10月統合家計簿'!A8</f>
        <v>○○銀行　２</v>
      </c>
      <c r="B8" s="972"/>
      <c r="C8" s="338">
        <f>'10月統合家計簿'!G8</f>
        <v>0</v>
      </c>
      <c r="D8" s="168">
        <f>'11月銀行口座入出金表'!A12-'11月銀行口座入出金表'!C10</f>
        <v>0</v>
      </c>
      <c r="E8" s="173">
        <f>'11月銀行口座入出金表'!F10+'11月銀行口座入出金表'!F11+'11月銀行口座入出金表'!F12+'11月銀行口座入出金表'!F13+'11月銀行口座入出金表'!F14</f>
        <v>0</v>
      </c>
      <c r="F8" s="174">
        <f>'11月銀行口座入出金表'!I10+'11月銀行口座入出金表'!I11+'11月銀行口座入出金表'!I12+'11月銀行口座入出金表'!I13+'11月銀行口座入出金表'!I14</f>
        <v>0</v>
      </c>
      <c r="G8" s="171">
        <f t="shared" si="0"/>
        <v>0</v>
      </c>
    </row>
    <row r="9" spans="1:26" ht="33" customHeight="1" x14ac:dyDescent="0.4">
      <c r="A9" s="846" t="str">
        <f>'10月統合家計簿'!A9</f>
        <v>○○銀行　３</v>
      </c>
      <c r="B9" s="972"/>
      <c r="C9" s="338">
        <f>'10月統合家計簿'!G9</f>
        <v>0</v>
      </c>
      <c r="D9" s="168">
        <f>'11月銀行口座入出金表'!A17-'11月銀行口座入出金表'!C15</f>
        <v>0</v>
      </c>
      <c r="E9" s="173">
        <f>'11月銀行口座入出金表'!F15+'11月銀行口座入出金表'!F16+'11月銀行口座入出金表'!F17+'11月銀行口座入出金表'!F18+'11月銀行口座入出金表'!F19</f>
        <v>0</v>
      </c>
      <c r="F9" s="174">
        <f>'11月銀行口座入出金表'!I15+'11月銀行口座入出金表'!I16+'11月銀行口座入出金表'!I17+'11月銀行口座入出金表'!I18+'11月銀行口座入出金表'!I19</f>
        <v>0</v>
      </c>
      <c r="G9" s="171">
        <f t="shared" si="0"/>
        <v>0</v>
      </c>
    </row>
    <row r="10" spans="1:26" ht="33" customHeight="1" x14ac:dyDescent="0.4">
      <c r="A10" s="846" t="str">
        <f>'10月統合家計簿'!A10</f>
        <v>○○銀行　４</v>
      </c>
      <c r="B10" s="972"/>
      <c r="C10" s="338">
        <f>'10月統合家計簿'!G10</f>
        <v>0</v>
      </c>
      <c r="D10" s="168">
        <f>'11月銀行口座入出金表'!A22-'11月銀行口座入出金表'!C20</f>
        <v>0</v>
      </c>
      <c r="E10" s="173">
        <f>'11月銀行口座入出金表'!F20+'11月銀行口座入出金表'!F21+'11月銀行口座入出金表'!F22+'11月銀行口座入出金表'!F23+'11月銀行口座入出金表'!F24</f>
        <v>0</v>
      </c>
      <c r="F10" s="174">
        <f>'11月銀行口座入出金表'!I20+'11月銀行口座入出金表'!I21+'11月銀行口座入出金表'!I22+'11月銀行口座入出金表'!I23+'11月銀行口座入出金表'!I24</f>
        <v>0</v>
      </c>
      <c r="G10" s="171">
        <f t="shared" si="0"/>
        <v>0</v>
      </c>
    </row>
    <row r="11" spans="1:26" ht="33" customHeight="1" x14ac:dyDescent="0.4">
      <c r="A11" s="846" t="str">
        <f>'10月統合家計簿'!A11</f>
        <v>○○銀行　５</v>
      </c>
      <c r="B11" s="972"/>
      <c r="C11" s="338">
        <f>'10月統合家計簿'!G11</f>
        <v>0</v>
      </c>
      <c r="D11" s="168">
        <f>'11月銀行口座入出金表'!A27-'11月銀行口座入出金表'!C25</f>
        <v>0</v>
      </c>
      <c r="E11" s="175">
        <f>'11月銀行口座入出金表'!F25+'11月銀行口座入出金表'!F26+'11月銀行口座入出金表'!F27+'11月銀行口座入出金表'!F28+'11月銀行口座入出金表'!F29</f>
        <v>0</v>
      </c>
      <c r="F11" s="174">
        <f>'11月銀行口座入出金表'!I25+'11月銀行口座入出金表'!I26+'11月銀行口座入出金表'!I27+'11月銀行口座入出金表'!I28+'11月銀行口座入出金表'!I29</f>
        <v>0</v>
      </c>
      <c r="G11" s="171">
        <f t="shared" si="0"/>
        <v>0</v>
      </c>
    </row>
    <row r="12" spans="1:26" ht="33" customHeight="1" x14ac:dyDescent="0.4">
      <c r="A12" s="846" t="str">
        <f>'10月統合家計簿'!A12</f>
        <v>○○銀行　６</v>
      </c>
      <c r="B12" s="972"/>
      <c r="C12" s="338">
        <f>'10月統合家計簿'!G12</f>
        <v>0</v>
      </c>
      <c r="D12" s="168">
        <f>'11月銀行口座入出金表'!A32-'11月銀行口座入出金表'!C30</f>
        <v>0</v>
      </c>
      <c r="E12" s="175">
        <f>'11月銀行口座入出金表'!F30+'11月銀行口座入出金表'!F31+'11月銀行口座入出金表'!F32+'11月銀行口座入出金表'!F33+'11月銀行口座入出金表'!F34</f>
        <v>0</v>
      </c>
      <c r="F12" s="174">
        <f>'11月銀行口座入出金表'!I30+'11月銀行口座入出金表'!I31+'11月銀行口座入出金表'!I32+'11月銀行口座入出金表'!I33+'11月銀行口座入出金表'!I34</f>
        <v>0</v>
      </c>
      <c r="G12" s="171">
        <f t="shared" si="0"/>
        <v>0</v>
      </c>
    </row>
    <row r="13" spans="1:26" ht="33" customHeight="1" x14ac:dyDescent="0.4">
      <c r="A13" s="846" t="str">
        <f>'10月統合家計簿'!A13</f>
        <v>○○銀行　７</v>
      </c>
      <c r="B13" s="972"/>
      <c r="C13" s="338">
        <f>'10月統合家計簿'!G13</f>
        <v>0</v>
      </c>
      <c r="D13" s="168">
        <f>'11月銀行口座入出金表'!A37-'11月銀行口座入出金表'!C35</f>
        <v>0</v>
      </c>
      <c r="E13" s="175">
        <f>'11月銀行口座入出金表'!F35+'11月銀行口座入出金表'!F36+'11月銀行口座入出金表'!F37+'11月銀行口座入出金表'!F38+'11月銀行口座入出金表'!F39</f>
        <v>0</v>
      </c>
      <c r="F13" s="174">
        <f>'11月銀行口座入出金表'!I35+'11月銀行口座入出金表'!I36+'11月銀行口座入出金表'!I37+'11月銀行口座入出金表'!I38+'11月銀行口座入出金表'!I39</f>
        <v>0</v>
      </c>
      <c r="G13" s="171">
        <f t="shared" si="0"/>
        <v>0</v>
      </c>
    </row>
    <row r="14" spans="1:26" ht="33" customHeight="1" x14ac:dyDescent="0.4">
      <c r="A14" s="846" t="str">
        <f>'10月統合家計簿'!A14</f>
        <v>○○銀行　８</v>
      </c>
      <c r="B14" s="972"/>
      <c r="C14" s="338">
        <f>'10月統合家計簿'!G14</f>
        <v>0</v>
      </c>
      <c r="D14" s="168">
        <f>'11月銀行口座入出金表'!A42-'11月銀行口座入出金表'!C40</f>
        <v>0</v>
      </c>
      <c r="E14" s="175">
        <f>'11月銀行口座入出金表'!F40+'11月銀行口座入出金表'!F41+'11月銀行口座入出金表'!F42+'11月銀行口座入出金表'!F43+'11月銀行口座入出金表'!F44</f>
        <v>0</v>
      </c>
      <c r="F14" s="174">
        <f>'11月銀行口座入出金表'!I40+'11月銀行口座入出金表'!I41+'11月銀行口座入出金表'!I42+'11月銀行口座入出金表'!I43+'11月銀行口座入出金表'!I44</f>
        <v>0</v>
      </c>
      <c r="G14" s="171">
        <f t="shared" si="0"/>
        <v>0</v>
      </c>
    </row>
    <row r="15" spans="1:26" ht="33" customHeight="1" x14ac:dyDescent="0.4">
      <c r="A15" s="846" t="str">
        <f>'10月統合家計簿'!A15</f>
        <v>○○銀行　９</v>
      </c>
      <c r="B15" s="972"/>
      <c r="C15" s="338">
        <f>'10月統合家計簿'!G15</f>
        <v>0</v>
      </c>
      <c r="D15" s="168">
        <f>'11月銀行口座入出金表'!A47-'11月銀行口座入出金表'!C45</f>
        <v>0</v>
      </c>
      <c r="E15" s="175">
        <f>'11月銀行口座入出金表'!F45+'11月銀行口座入出金表'!F46+'11月銀行口座入出金表'!F47+'11月銀行口座入出金表'!F48+'11月銀行口座入出金表'!F49</f>
        <v>0</v>
      </c>
      <c r="F15" s="174">
        <f>'11月銀行口座入出金表'!I45+'11月銀行口座入出金表'!I46+'11月銀行口座入出金表'!I47+'11月銀行口座入出金表'!I48+'11月銀行口座入出金表'!I49</f>
        <v>0</v>
      </c>
      <c r="G15" s="171">
        <f t="shared" si="0"/>
        <v>0</v>
      </c>
    </row>
    <row r="16" spans="1:26" ht="33" customHeight="1" thickBot="1" x14ac:dyDescent="0.45">
      <c r="A16" s="846" t="str">
        <f>'10月統合家計簿'!A16</f>
        <v>○○銀行　１０</v>
      </c>
      <c r="B16" s="973"/>
      <c r="C16" s="339">
        <f>'10月統合家計簿'!G16</f>
        <v>0</v>
      </c>
      <c r="D16" s="170">
        <f>'11月銀行口座入出金表'!A52-'11月銀行口座入出金表'!C50</f>
        <v>0</v>
      </c>
      <c r="E16" s="176">
        <f>'11月銀行口座入出金表'!F50+'11月銀行口座入出金表'!F51+'11月銀行口座入出金表'!F52+'11月銀行口座入出金表'!F53+'11月銀行口座入出金表'!F54</f>
        <v>0</v>
      </c>
      <c r="F16" s="196">
        <f>'11月銀行口座入出金表'!I50+'11月銀行口座入出金表'!I51+'11月銀行口座入出金表'!I52+'11月銀行口座入出金表'!I53+'11月銀行口座入出金表'!I54</f>
        <v>0</v>
      </c>
      <c r="G16" s="172">
        <f t="shared" si="0"/>
        <v>0</v>
      </c>
    </row>
    <row r="17" spans="1:8" ht="36" customHeight="1" thickBot="1" x14ac:dyDescent="0.45">
      <c r="A17" s="847" t="s">
        <v>64</v>
      </c>
      <c r="B17" s="970"/>
      <c r="C17" s="177">
        <f>'10月現金収支表'!G37</f>
        <v>0</v>
      </c>
      <c r="D17" s="178"/>
      <c r="E17" s="179">
        <f>'11月現金収支表'!D36</f>
        <v>0</v>
      </c>
      <c r="F17" s="180">
        <f>'11月現金収支表'!F37</f>
        <v>0</v>
      </c>
      <c r="G17" s="195">
        <f>C17+E17-F17</f>
        <v>0</v>
      </c>
    </row>
    <row r="18" spans="1:8" ht="42" customHeight="1" thickBot="1" x14ac:dyDescent="0.45">
      <c r="A18" s="848" t="s">
        <v>1</v>
      </c>
      <c r="B18" s="970"/>
      <c r="C18" s="226">
        <f>SUM(C7:C17)</f>
        <v>0</v>
      </c>
      <c r="D18" s="230">
        <f>SUM(D7:D17)</f>
        <v>0</v>
      </c>
      <c r="E18" s="231">
        <f>SUM(E7:E17)</f>
        <v>0</v>
      </c>
      <c r="F18" s="232">
        <f>SUM(F7:F17)</f>
        <v>0</v>
      </c>
      <c r="G18" s="233">
        <f>C18-D18+E18-F18</f>
        <v>0</v>
      </c>
    </row>
    <row r="19" spans="1:8" ht="36" customHeight="1" x14ac:dyDescent="0.4"/>
    <row r="20" spans="1:8" ht="54" customHeight="1" x14ac:dyDescent="0.25">
      <c r="A20" s="1220" t="s">
        <v>158</v>
      </c>
      <c r="B20" s="1220"/>
      <c r="C20" s="1220"/>
      <c r="D20" s="1220"/>
      <c r="E20" s="1220"/>
      <c r="F20" s="1220"/>
      <c r="G20" s="1220"/>
      <c r="H20" s="191"/>
    </row>
    <row r="21" spans="1:8" ht="42.75" customHeight="1" thickBot="1" x14ac:dyDescent="0.3">
      <c r="A21" s="205" t="s">
        <v>70</v>
      </c>
      <c r="B21" s="203"/>
      <c r="C21" s="203"/>
      <c r="D21" s="214"/>
      <c r="E21" s="215"/>
      <c r="F21" s="216"/>
      <c r="G21" s="217"/>
    </row>
    <row r="22" spans="1:8" ht="42" customHeight="1" thickBot="1" x14ac:dyDescent="0.45">
      <c r="A22" s="1215" t="s">
        <v>67</v>
      </c>
      <c r="B22" s="1216"/>
      <c r="C22" s="1216"/>
      <c r="D22" s="1217"/>
      <c r="E22" s="199" t="s">
        <v>66</v>
      </c>
      <c r="F22" s="199" t="s">
        <v>74</v>
      </c>
      <c r="G22" s="201" t="s">
        <v>159</v>
      </c>
    </row>
    <row r="23" spans="1:8" ht="21" customHeight="1" thickBot="1" x14ac:dyDescent="0.2">
      <c r="A23" s="1227" t="s">
        <v>250</v>
      </c>
      <c r="B23" s="1228"/>
      <c r="C23" s="1228"/>
      <c r="D23" s="1228"/>
      <c r="E23" s="1228"/>
      <c r="F23" s="1229"/>
      <c r="G23" s="1179">
        <f>C18</f>
        <v>0</v>
      </c>
    </row>
    <row r="24" spans="1:8" ht="21" customHeight="1" x14ac:dyDescent="0.15">
      <c r="A24" s="737" t="str">
        <f>'10月統合家計簿'!A24</f>
        <v>年内の入金予定項目明細を記してください</v>
      </c>
      <c r="B24" s="737"/>
      <c r="C24" s="737"/>
      <c r="D24" s="738"/>
      <c r="E24" s="739">
        <f>'10月統合家計簿'!E24</f>
        <v>0</v>
      </c>
      <c r="F24" s="222">
        <f>E24*12</f>
        <v>0</v>
      </c>
      <c r="G24" s="224">
        <f t="shared" ref="G24:G33" si="1">E24*2</f>
        <v>0</v>
      </c>
    </row>
    <row r="25" spans="1:8" ht="21" customHeight="1" x14ac:dyDescent="0.15">
      <c r="A25" s="737" t="str">
        <f>'10月統合家計簿'!A25</f>
        <v>年内の入金予定項目明細を記してください</v>
      </c>
      <c r="B25" s="737"/>
      <c r="C25" s="737"/>
      <c r="D25" s="738"/>
      <c r="E25" s="739">
        <f>'10月統合家計簿'!E25</f>
        <v>0</v>
      </c>
      <c r="F25" s="223">
        <f>E25*12</f>
        <v>0</v>
      </c>
      <c r="G25" s="225">
        <f t="shared" si="1"/>
        <v>0</v>
      </c>
    </row>
    <row r="26" spans="1:8" ht="21" customHeight="1" x14ac:dyDescent="0.15">
      <c r="A26" s="737" t="str">
        <f>'10月統合家計簿'!A26</f>
        <v>年内の入金予定項目明細を記してください</v>
      </c>
      <c r="B26" s="737"/>
      <c r="C26" s="737"/>
      <c r="D26" s="738"/>
      <c r="E26" s="739">
        <f>'10月統合家計簿'!E26</f>
        <v>0</v>
      </c>
      <c r="F26" s="223">
        <f t="shared" ref="F26:F33" si="2">E26*12</f>
        <v>0</v>
      </c>
      <c r="G26" s="225">
        <f t="shared" si="1"/>
        <v>0</v>
      </c>
    </row>
    <row r="27" spans="1:8" ht="21" customHeight="1" x14ac:dyDescent="0.15">
      <c r="A27" s="737" t="str">
        <f>'10月統合家計簿'!A27</f>
        <v>年内の入金予定項目明細を記してください</v>
      </c>
      <c r="B27" s="737"/>
      <c r="C27" s="737"/>
      <c r="D27" s="738"/>
      <c r="E27" s="739">
        <f>'10月統合家計簿'!E27</f>
        <v>0</v>
      </c>
      <c r="F27" s="223">
        <f t="shared" si="2"/>
        <v>0</v>
      </c>
      <c r="G27" s="225">
        <f t="shared" si="1"/>
        <v>0</v>
      </c>
    </row>
    <row r="28" spans="1:8" ht="21" customHeight="1" x14ac:dyDescent="0.15">
      <c r="A28" s="737" t="str">
        <f>'10月統合家計簿'!A28</f>
        <v>年内の入金予定項目明細を記してください</v>
      </c>
      <c r="B28" s="737"/>
      <c r="C28" s="737"/>
      <c r="D28" s="738"/>
      <c r="E28" s="739">
        <f>'10月統合家計簿'!E28</f>
        <v>0</v>
      </c>
      <c r="F28" s="223">
        <f t="shared" si="2"/>
        <v>0</v>
      </c>
      <c r="G28" s="225">
        <f t="shared" si="1"/>
        <v>0</v>
      </c>
    </row>
    <row r="29" spans="1:8" ht="21" customHeight="1" x14ac:dyDescent="0.15">
      <c r="A29" s="737" t="str">
        <f>'10月統合家計簿'!A29</f>
        <v>年内の入金予定項目明細を記してください</v>
      </c>
      <c r="B29" s="737"/>
      <c r="C29" s="737"/>
      <c r="D29" s="738"/>
      <c r="E29" s="739">
        <f>'10月統合家計簿'!E29</f>
        <v>0</v>
      </c>
      <c r="F29" s="223">
        <f t="shared" si="2"/>
        <v>0</v>
      </c>
      <c r="G29" s="225">
        <f t="shared" si="1"/>
        <v>0</v>
      </c>
    </row>
    <row r="30" spans="1:8" ht="21" customHeight="1" x14ac:dyDescent="0.15">
      <c r="A30" s="737" t="str">
        <f>'10月統合家計簿'!A30</f>
        <v>年内の入金予定項目明細を記してください</v>
      </c>
      <c r="B30" s="740"/>
      <c r="C30" s="740"/>
      <c r="D30" s="741"/>
      <c r="E30" s="739">
        <f>'10月統合家計簿'!E30</f>
        <v>0</v>
      </c>
      <c r="F30" s="223">
        <f t="shared" si="2"/>
        <v>0</v>
      </c>
      <c r="G30" s="225">
        <f t="shared" si="1"/>
        <v>0</v>
      </c>
    </row>
    <row r="31" spans="1:8" ht="21" customHeight="1" x14ac:dyDescent="0.15">
      <c r="A31" s="737" t="str">
        <f>'10月統合家計簿'!A31</f>
        <v>年内の入金予定項目明細を記してください</v>
      </c>
      <c r="B31" s="740"/>
      <c r="C31" s="740"/>
      <c r="D31" s="741"/>
      <c r="E31" s="739">
        <f>'10月統合家計簿'!E31</f>
        <v>0</v>
      </c>
      <c r="F31" s="223">
        <f t="shared" si="2"/>
        <v>0</v>
      </c>
      <c r="G31" s="225">
        <f t="shared" si="1"/>
        <v>0</v>
      </c>
    </row>
    <row r="32" spans="1:8" ht="21" customHeight="1" x14ac:dyDescent="0.15">
      <c r="A32" s="737" t="str">
        <f>'10月統合家計簿'!A32</f>
        <v>年内の入金予定項目明細を記してください</v>
      </c>
      <c r="B32" s="740"/>
      <c r="C32" s="740"/>
      <c r="D32" s="741"/>
      <c r="E32" s="739">
        <f>'10月統合家計簿'!E32</f>
        <v>0</v>
      </c>
      <c r="F32" s="223">
        <f t="shared" si="2"/>
        <v>0</v>
      </c>
      <c r="G32" s="225">
        <f t="shared" si="1"/>
        <v>0</v>
      </c>
    </row>
    <row r="33" spans="1:8" ht="21" customHeight="1" thickBot="1" x14ac:dyDescent="0.2">
      <c r="A33" s="737" t="str">
        <f>'10月統合家計簿'!A33</f>
        <v>年内の入金予定項目明細を記してください</v>
      </c>
      <c r="B33" s="742"/>
      <c r="C33" s="742"/>
      <c r="D33" s="743"/>
      <c r="E33" s="739">
        <f>'10月統合家計簿'!E33</f>
        <v>0</v>
      </c>
      <c r="F33" s="223">
        <f t="shared" si="2"/>
        <v>0</v>
      </c>
      <c r="G33" s="292">
        <f t="shared" si="1"/>
        <v>0</v>
      </c>
    </row>
    <row r="34" spans="1:8" ht="42" customHeight="1" thickBot="1" x14ac:dyDescent="0.2">
      <c r="A34" s="213"/>
      <c r="B34" s="198"/>
      <c r="C34" s="198"/>
      <c r="D34" s="202" t="s">
        <v>72</v>
      </c>
      <c r="E34" s="221">
        <f>SUM(E24:E33)</f>
        <v>0</v>
      </c>
      <c r="F34" s="221">
        <f>SUM(F24:F33)</f>
        <v>0</v>
      </c>
      <c r="G34" s="226">
        <f>SUM(G23:G33)</f>
        <v>0</v>
      </c>
    </row>
    <row r="35" spans="1:8" ht="18" customHeight="1" x14ac:dyDescent="0.4">
      <c r="A35" s="189"/>
      <c r="B35" s="189"/>
      <c r="C35" s="189"/>
      <c r="D35" s="189"/>
      <c r="E35" s="189"/>
      <c r="F35" s="189"/>
      <c r="G35" s="189"/>
      <c r="H35" s="3"/>
    </row>
    <row r="36" spans="1:8" ht="42" customHeight="1" thickBot="1" x14ac:dyDescent="0.3">
      <c r="A36" s="206" t="s">
        <v>71</v>
      </c>
      <c r="B36" s="204"/>
      <c r="C36" s="204"/>
      <c r="D36" s="204"/>
      <c r="E36" s="204"/>
      <c r="F36" s="204"/>
      <c r="G36" s="204"/>
      <c r="H36" s="191"/>
    </row>
    <row r="37" spans="1:8" ht="42" customHeight="1" thickBot="1" x14ac:dyDescent="0.2">
      <c r="A37" s="1215" t="s">
        <v>68</v>
      </c>
      <c r="B37" s="1216"/>
      <c r="C37" s="1216"/>
      <c r="D37" s="1217"/>
      <c r="E37" s="199" t="s">
        <v>66</v>
      </c>
      <c r="F37" s="199" t="s">
        <v>74</v>
      </c>
      <c r="G37" s="201" t="s">
        <v>160</v>
      </c>
      <c r="H37" s="192"/>
    </row>
    <row r="38" spans="1:8" ht="21" customHeight="1" x14ac:dyDescent="0.15">
      <c r="A38" s="737" t="str">
        <f>'10月統合家計簿'!A38</f>
        <v>年内の出金予定項目明細を記してください</v>
      </c>
      <c r="B38" s="744"/>
      <c r="C38" s="744"/>
      <c r="D38" s="744"/>
      <c r="E38" s="1209">
        <f>'10月統合家計簿'!E38</f>
        <v>0</v>
      </c>
      <c r="F38" s="222">
        <f>E38*12</f>
        <v>0</v>
      </c>
      <c r="G38" s="224">
        <f>E38*2</f>
        <v>0</v>
      </c>
    </row>
    <row r="39" spans="1:8" ht="21" customHeight="1" x14ac:dyDescent="0.15">
      <c r="A39" s="737" t="str">
        <f>'10月統合家計簿'!A39</f>
        <v>年内の出金予定項目明細を記してください</v>
      </c>
      <c r="B39" s="737"/>
      <c r="C39" s="737"/>
      <c r="D39" s="737"/>
      <c r="E39" s="1210">
        <f>'10月統合家計簿'!E39</f>
        <v>0</v>
      </c>
      <c r="F39" s="223">
        <f t="shared" ref="F39:F57" si="3">E39*12</f>
        <v>0</v>
      </c>
      <c r="G39" s="225">
        <f>E39*2</f>
        <v>0</v>
      </c>
    </row>
    <row r="40" spans="1:8" ht="21" customHeight="1" x14ac:dyDescent="0.15">
      <c r="A40" s="737" t="str">
        <f>'10月統合家計簿'!A40</f>
        <v>年内の出金予定項目明細を記してください</v>
      </c>
      <c r="B40" s="737"/>
      <c r="C40" s="737"/>
      <c r="D40" s="737"/>
      <c r="E40" s="1210">
        <f>'10月統合家計簿'!E40</f>
        <v>0</v>
      </c>
      <c r="F40" s="223">
        <f>E40*12</f>
        <v>0</v>
      </c>
      <c r="G40" s="225">
        <f>E40*2</f>
        <v>0</v>
      </c>
    </row>
    <row r="41" spans="1:8" ht="21" customHeight="1" x14ac:dyDescent="0.15">
      <c r="A41" s="737" t="str">
        <f>'10月統合家計簿'!A41</f>
        <v>年内の出金予定項目明細を記してください</v>
      </c>
      <c r="B41" s="737"/>
      <c r="C41" s="737"/>
      <c r="D41" s="737"/>
      <c r="E41" s="1210">
        <f>'10月統合家計簿'!E41</f>
        <v>0</v>
      </c>
      <c r="F41" s="223">
        <f t="shared" si="3"/>
        <v>0</v>
      </c>
      <c r="G41" s="225">
        <f t="shared" ref="G41:G57" si="4">E41*2</f>
        <v>0</v>
      </c>
    </row>
    <row r="42" spans="1:8" ht="21" customHeight="1" x14ac:dyDescent="0.15">
      <c r="A42" s="737" t="str">
        <f>'10月統合家計簿'!A42</f>
        <v>年内の出金予定項目明細を記してください</v>
      </c>
      <c r="B42" s="740"/>
      <c r="C42" s="740"/>
      <c r="D42" s="740"/>
      <c r="E42" s="1210">
        <f>'10月統合家計簿'!E42</f>
        <v>0</v>
      </c>
      <c r="F42" s="223">
        <f t="shared" si="3"/>
        <v>0</v>
      </c>
      <c r="G42" s="225">
        <f t="shared" si="4"/>
        <v>0</v>
      </c>
    </row>
    <row r="43" spans="1:8" ht="21" customHeight="1" x14ac:dyDescent="0.15">
      <c r="A43" s="737" t="str">
        <f>'10月統合家計簿'!A43</f>
        <v>年内の出金予定項目明細を記してください</v>
      </c>
      <c r="B43" s="740"/>
      <c r="C43" s="740"/>
      <c r="D43" s="740"/>
      <c r="E43" s="1210">
        <f>'10月統合家計簿'!E43</f>
        <v>0</v>
      </c>
      <c r="F43" s="223">
        <f>E43*12</f>
        <v>0</v>
      </c>
      <c r="G43" s="225">
        <f t="shared" si="4"/>
        <v>0</v>
      </c>
    </row>
    <row r="44" spans="1:8" ht="21" customHeight="1" x14ac:dyDescent="0.15">
      <c r="A44" s="737" t="str">
        <f>'10月統合家計簿'!A44</f>
        <v>年内の出金予定項目明細を記してください</v>
      </c>
      <c r="B44" s="740"/>
      <c r="C44" s="740"/>
      <c r="D44" s="740"/>
      <c r="E44" s="1210">
        <f>'10月統合家計簿'!E44</f>
        <v>0</v>
      </c>
      <c r="F44" s="223">
        <f t="shared" si="3"/>
        <v>0</v>
      </c>
      <c r="G44" s="225">
        <f t="shared" si="4"/>
        <v>0</v>
      </c>
    </row>
    <row r="45" spans="1:8" ht="21" customHeight="1" x14ac:dyDescent="0.15">
      <c r="A45" s="737" t="str">
        <f>'10月統合家計簿'!A45</f>
        <v>年内の出金予定項目明細を記してください</v>
      </c>
      <c r="B45" s="740"/>
      <c r="C45" s="740"/>
      <c r="D45" s="740"/>
      <c r="E45" s="1210">
        <f>'10月統合家計簿'!E45</f>
        <v>0</v>
      </c>
      <c r="F45" s="223">
        <f t="shared" si="3"/>
        <v>0</v>
      </c>
      <c r="G45" s="225">
        <f t="shared" si="4"/>
        <v>0</v>
      </c>
    </row>
    <row r="46" spans="1:8" ht="21" customHeight="1" x14ac:dyDescent="0.15">
      <c r="A46" s="737" t="str">
        <f>'10月統合家計簿'!A46</f>
        <v>年内の出金予定項目明細を記してください</v>
      </c>
      <c r="B46" s="740"/>
      <c r="C46" s="740"/>
      <c r="D46" s="740"/>
      <c r="E46" s="1210">
        <f>'10月統合家計簿'!E46</f>
        <v>0</v>
      </c>
      <c r="F46" s="223">
        <f t="shared" si="3"/>
        <v>0</v>
      </c>
      <c r="G46" s="225">
        <f t="shared" si="4"/>
        <v>0</v>
      </c>
    </row>
    <row r="47" spans="1:8" ht="21" customHeight="1" x14ac:dyDescent="0.15">
      <c r="A47" s="737" t="str">
        <f>'10月統合家計簿'!A47</f>
        <v>年内の出金予定項目明細を記してください</v>
      </c>
      <c r="B47" s="740"/>
      <c r="C47" s="740"/>
      <c r="D47" s="740"/>
      <c r="E47" s="1210">
        <f>'10月統合家計簿'!E47</f>
        <v>0</v>
      </c>
      <c r="F47" s="223">
        <f t="shared" si="3"/>
        <v>0</v>
      </c>
      <c r="G47" s="225">
        <f t="shared" si="4"/>
        <v>0</v>
      </c>
    </row>
    <row r="48" spans="1:8" ht="21" customHeight="1" x14ac:dyDescent="0.15">
      <c r="A48" s="737" t="str">
        <f>'10月統合家計簿'!A48</f>
        <v>年内の出金予定項目明細を記してください</v>
      </c>
      <c r="B48" s="740"/>
      <c r="C48" s="740"/>
      <c r="D48" s="740"/>
      <c r="E48" s="1210">
        <f>'10月統合家計簿'!E48</f>
        <v>0</v>
      </c>
      <c r="F48" s="223">
        <f t="shared" si="3"/>
        <v>0</v>
      </c>
      <c r="G48" s="225">
        <f t="shared" si="4"/>
        <v>0</v>
      </c>
    </row>
    <row r="49" spans="1:7" ht="21" customHeight="1" x14ac:dyDescent="0.15">
      <c r="A49" s="737" t="str">
        <f>'10月統合家計簿'!A49</f>
        <v>年内の出金予定項目明細を記してください</v>
      </c>
      <c r="B49" s="740"/>
      <c r="C49" s="740"/>
      <c r="D49" s="740"/>
      <c r="E49" s="1210">
        <f>'10月統合家計簿'!E49</f>
        <v>0</v>
      </c>
      <c r="F49" s="223">
        <f t="shared" si="3"/>
        <v>0</v>
      </c>
      <c r="G49" s="225">
        <f t="shared" si="4"/>
        <v>0</v>
      </c>
    </row>
    <row r="50" spans="1:7" ht="21" customHeight="1" x14ac:dyDescent="0.15">
      <c r="A50" s="737" t="str">
        <f>'10月統合家計簿'!A50</f>
        <v>年内の出金予定項目明細を記してください</v>
      </c>
      <c r="B50" s="740"/>
      <c r="C50" s="740"/>
      <c r="D50" s="740"/>
      <c r="E50" s="1210">
        <f>'10月統合家計簿'!E50</f>
        <v>0</v>
      </c>
      <c r="F50" s="223">
        <f t="shared" si="3"/>
        <v>0</v>
      </c>
      <c r="G50" s="225">
        <f t="shared" si="4"/>
        <v>0</v>
      </c>
    </row>
    <row r="51" spans="1:7" ht="21" customHeight="1" x14ac:dyDescent="0.15">
      <c r="A51" s="737" t="str">
        <f>'10月統合家計簿'!A51</f>
        <v>年内の出金予定項目明細を記してください</v>
      </c>
      <c r="B51" s="740"/>
      <c r="C51" s="740"/>
      <c r="D51" s="740"/>
      <c r="E51" s="1210">
        <f>'10月統合家計簿'!E51</f>
        <v>0</v>
      </c>
      <c r="F51" s="223">
        <f t="shared" si="3"/>
        <v>0</v>
      </c>
      <c r="G51" s="225">
        <f t="shared" si="4"/>
        <v>0</v>
      </c>
    </row>
    <row r="52" spans="1:7" ht="21" customHeight="1" x14ac:dyDescent="0.15">
      <c r="A52" s="737" t="str">
        <f>'10月統合家計簿'!A52</f>
        <v>年内の出金予定項目明細を記してください</v>
      </c>
      <c r="B52" s="740"/>
      <c r="C52" s="740"/>
      <c r="D52" s="740"/>
      <c r="E52" s="1210">
        <f>'10月統合家計簿'!E52</f>
        <v>0</v>
      </c>
      <c r="F52" s="223">
        <f t="shared" si="3"/>
        <v>0</v>
      </c>
      <c r="G52" s="225">
        <f t="shared" si="4"/>
        <v>0</v>
      </c>
    </row>
    <row r="53" spans="1:7" ht="21" customHeight="1" x14ac:dyDescent="0.15">
      <c r="A53" s="737" t="str">
        <f>'10月統合家計簿'!A53</f>
        <v>年内の出金予定項目明細を記してください</v>
      </c>
      <c r="B53" s="740"/>
      <c r="C53" s="740"/>
      <c r="D53" s="740"/>
      <c r="E53" s="1210">
        <f>'10月統合家計簿'!E53</f>
        <v>0</v>
      </c>
      <c r="F53" s="223">
        <f t="shared" si="3"/>
        <v>0</v>
      </c>
      <c r="G53" s="225">
        <f t="shared" si="4"/>
        <v>0</v>
      </c>
    </row>
    <row r="54" spans="1:7" ht="21" customHeight="1" x14ac:dyDescent="0.15">
      <c r="A54" s="737" t="str">
        <f>'10月統合家計簿'!A54</f>
        <v>年内の出金予定項目明細を記してください</v>
      </c>
      <c r="B54" s="740"/>
      <c r="C54" s="740"/>
      <c r="D54" s="740"/>
      <c r="E54" s="1210">
        <f>'10月統合家計簿'!E54</f>
        <v>0</v>
      </c>
      <c r="F54" s="223">
        <f t="shared" si="3"/>
        <v>0</v>
      </c>
      <c r="G54" s="225">
        <f t="shared" si="4"/>
        <v>0</v>
      </c>
    </row>
    <row r="55" spans="1:7" ht="21" customHeight="1" x14ac:dyDescent="0.15">
      <c r="A55" s="737" t="str">
        <f>'10月統合家計簿'!A55</f>
        <v>年内の出金予定項目明細を記してください</v>
      </c>
      <c r="B55" s="740"/>
      <c r="C55" s="740"/>
      <c r="D55" s="740"/>
      <c r="E55" s="1210">
        <f>'10月統合家計簿'!E55</f>
        <v>0</v>
      </c>
      <c r="F55" s="223">
        <f t="shared" si="3"/>
        <v>0</v>
      </c>
      <c r="G55" s="225">
        <f t="shared" si="4"/>
        <v>0</v>
      </c>
    </row>
    <row r="56" spans="1:7" ht="21" customHeight="1" x14ac:dyDescent="0.15">
      <c r="A56" s="737" t="str">
        <f>'10月統合家計簿'!A56</f>
        <v>年内の出金予定項目明細を記してください</v>
      </c>
      <c r="B56" s="740"/>
      <c r="C56" s="740"/>
      <c r="D56" s="740"/>
      <c r="E56" s="1210">
        <f>'10月統合家計簿'!E56</f>
        <v>0</v>
      </c>
      <c r="F56" s="223">
        <f t="shared" si="3"/>
        <v>0</v>
      </c>
      <c r="G56" s="225">
        <f t="shared" si="4"/>
        <v>0</v>
      </c>
    </row>
    <row r="57" spans="1:7" ht="21" customHeight="1" thickBot="1" x14ac:dyDescent="0.2">
      <c r="A57" s="737" t="str">
        <f>'10月統合家計簿'!A57</f>
        <v>年内の出金予定項目明細を記してください</v>
      </c>
      <c r="B57" s="745"/>
      <c r="C57" s="745"/>
      <c r="D57" s="745"/>
      <c r="E57" s="1211">
        <f>'10月統合家計簿'!E57</f>
        <v>0</v>
      </c>
      <c r="F57" s="227">
        <f t="shared" si="3"/>
        <v>0</v>
      </c>
      <c r="G57" s="292">
        <f t="shared" si="4"/>
        <v>0</v>
      </c>
    </row>
    <row r="58" spans="1:7" ht="42" customHeight="1" thickBot="1" x14ac:dyDescent="0.2">
      <c r="A58" s="213"/>
      <c r="B58" s="198"/>
      <c r="C58" s="198"/>
      <c r="D58" s="202" t="s">
        <v>69</v>
      </c>
      <c r="E58" s="221">
        <f>SUM(E38:E57)</f>
        <v>0</v>
      </c>
      <c r="F58" s="221">
        <f>SUM(F38:F57)</f>
        <v>0</v>
      </c>
      <c r="G58" s="226">
        <f>SUM(G38:G57)</f>
        <v>0</v>
      </c>
    </row>
    <row r="59" spans="1:7" ht="39.75" customHeight="1" x14ac:dyDescent="0.2">
      <c r="A59" s="193"/>
      <c r="B59" s="1"/>
      <c r="C59" s="1"/>
      <c r="D59" s="1"/>
      <c r="E59" s="1"/>
      <c r="F59" s="207" t="s">
        <v>75</v>
      </c>
      <c r="G59" s="229">
        <f>G34-G58</f>
        <v>0</v>
      </c>
    </row>
    <row r="60" spans="1:7" ht="18" customHeight="1" x14ac:dyDescent="0.15">
      <c r="A60" s="194"/>
      <c r="B60" s="1"/>
      <c r="C60" s="1"/>
      <c r="D60" s="1"/>
      <c r="E60" s="200"/>
      <c r="F60" s="1"/>
      <c r="G60" s="219" t="s">
        <v>188</v>
      </c>
    </row>
    <row r="61" spans="1:7" ht="18" customHeight="1" x14ac:dyDescent="0.15">
      <c r="A61" s="194"/>
      <c r="B61" s="1"/>
      <c r="C61" s="1"/>
      <c r="D61" s="1"/>
      <c r="E61" s="200"/>
      <c r="F61" s="219"/>
      <c r="G61" s="2"/>
    </row>
  </sheetData>
  <sheetProtection sheet="1" objects="1" scenarios="1"/>
  <mergeCells count="7">
    <mergeCell ref="A37:D37"/>
    <mergeCell ref="A1:G1"/>
    <mergeCell ref="A2:G2"/>
    <mergeCell ref="A20:G20"/>
    <mergeCell ref="A6:B6"/>
    <mergeCell ref="A23:F23"/>
    <mergeCell ref="A22:D22"/>
  </mergeCells>
  <phoneticPr fontId="1"/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>
    <tabColor rgb="FFF5F5F5"/>
  </sheetPr>
  <dimension ref="A1:AD57"/>
  <sheetViews>
    <sheetView workbookViewId="0">
      <pane xSplit="1" ySplit="4" topLeftCell="B5" activePane="bottomRight" state="frozen"/>
      <selection activeCell="B55" sqref="B55"/>
      <selection pane="topRight" activeCell="B55" sqref="B55"/>
      <selection pane="bottomLeft" activeCell="B55" sqref="B55"/>
      <selection pane="bottomRight" sqref="A1:L1"/>
    </sheetView>
  </sheetViews>
  <sheetFormatPr defaultRowHeight="18.75" x14ac:dyDescent="0.4"/>
  <cols>
    <col min="1" max="1" width="15.625" style="11" customWidth="1"/>
    <col min="2" max="3" width="13.125" style="11" customWidth="1"/>
    <col min="4" max="4" width="35.625" style="11" customWidth="1"/>
    <col min="5" max="5" width="9.625" style="11" customWidth="1"/>
    <col min="6" max="6" width="13.125" style="11" customWidth="1"/>
    <col min="7" max="7" width="35.625" style="11" customWidth="1"/>
    <col min="8" max="8" width="9.625" style="10" customWidth="1"/>
    <col min="9" max="9" width="13.125" style="11" customWidth="1"/>
    <col min="10" max="10" width="35.625" style="11" customWidth="1"/>
    <col min="11" max="11" width="9.625" style="11" customWidth="1"/>
    <col min="12" max="12" width="16.625" style="122" bestFit="1" customWidth="1"/>
    <col min="13" max="13" width="13.75" style="14" customWidth="1"/>
    <col min="14" max="14" width="14.25" style="15" bestFit="1" customWidth="1"/>
    <col min="15" max="15" width="10.875" style="16" bestFit="1" customWidth="1"/>
    <col min="16" max="16" width="9" style="11"/>
    <col min="17" max="17" width="10.25" style="17" bestFit="1" customWidth="1"/>
    <col min="18" max="18" width="14.5" style="18" customWidth="1"/>
    <col min="19" max="19" width="10.625" style="19" bestFit="1" customWidth="1"/>
    <col min="20" max="20" width="9.125" style="20" bestFit="1" customWidth="1"/>
    <col min="21" max="21" width="9" style="21"/>
    <col min="22" max="22" width="16.5" style="18" customWidth="1"/>
    <col min="23" max="23" width="11.375" style="20" bestFit="1" customWidth="1"/>
    <col min="24" max="24" width="12.125" style="22" customWidth="1"/>
    <col min="25" max="25" width="12.625" style="23" customWidth="1"/>
    <col min="26" max="26" width="10.5" style="24" bestFit="1" customWidth="1"/>
    <col min="27" max="27" width="9.125" style="25" bestFit="1" customWidth="1"/>
    <col min="28" max="28" width="5.125" style="123" customWidth="1"/>
    <col min="29" max="29" width="10" style="17" customWidth="1"/>
    <col min="30" max="30" width="12.25" style="17" customWidth="1"/>
    <col min="31" max="31" width="12.25" style="11" customWidth="1"/>
    <col min="32" max="16384" width="9" style="11"/>
  </cols>
  <sheetData>
    <row r="1" spans="1:28" ht="63" customHeight="1" x14ac:dyDescent="0.4">
      <c r="A1" s="1230" t="s">
        <v>247</v>
      </c>
      <c r="B1" s="1230"/>
      <c r="C1" s="1230"/>
      <c r="D1" s="1230"/>
      <c r="E1" s="1230"/>
      <c r="F1" s="1230"/>
      <c r="G1" s="1230"/>
      <c r="H1" s="1230"/>
      <c r="I1" s="1230"/>
      <c r="J1" s="1230"/>
      <c r="K1" s="1230"/>
      <c r="L1" s="1230"/>
      <c r="AB1" s="31"/>
    </row>
    <row r="2" spans="1:28" ht="21" customHeight="1" x14ac:dyDescent="0.4">
      <c r="A2" s="1231" t="s">
        <v>10</v>
      </c>
      <c r="B2" s="1231"/>
      <c r="C2" s="1231"/>
      <c r="D2" s="1231"/>
      <c r="E2" s="1231"/>
      <c r="F2" s="1231"/>
      <c r="G2" s="1231"/>
      <c r="H2" s="1231"/>
      <c r="I2" s="1231"/>
      <c r="J2" s="1231"/>
      <c r="K2" s="1231"/>
      <c r="L2" s="1231"/>
      <c r="AB2" s="31"/>
    </row>
    <row r="3" spans="1:28" ht="21" customHeight="1" thickBot="1" x14ac:dyDescent="0.45">
      <c r="A3" s="9" t="s">
        <v>151</v>
      </c>
      <c r="C3" s="32" t="s">
        <v>11</v>
      </c>
      <c r="D3" s="33"/>
      <c r="E3" s="33"/>
      <c r="F3" s="34"/>
      <c r="G3" s="33"/>
      <c r="H3" s="33"/>
      <c r="I3" s="35"/>
      <c r="J3" s="12" t="s">
        <v>6</v>
      </c>
      <c r="K3" s="13" t="s">
        <v>7</v>
      </c>
      <c r="L3" s="36">
        <f ca="1">NOW()</f>
        <v>44276.014670717595</v>
      </c>
      <c r="AB3" s="17"/>
    </row>
    <row r="4" spans="1:28" ht="52.5" customHeight="1" thickTop="1" thickBot="1" x14ac:dyDescent="0.45">
      <c r="A4" s="37" t="s">
        <v>12</v>
      </c>
      <c r="B4" s="38" t="s">
        <v>13</v>
      </c>
      <c r="C4" s="39" t="s">
        <v>14</v>
      </c>
      <c r="D4" s="40" t="s">
        <v>15</v>
      </c>
      <c r="E4" s="41" t="s">
        <v>16</v>
      </c>
      <c r="F4" s="42" t="s">
        <v>17</v>
      </c>
      <c r="G4" s="43" t="s">
        <v>18</v>
      </c>
      <c r="H4" s="44" t="s">
        <v>19</v>
      </c>
      <c r="I4" s="45" t="s">
        <v>20</v>
      </c>
      <c r="J4" s="46" t="s">
        <v>21</v>
      </c>
      <c r="K4" s="47" t="s">
        <v>22</v>
      </c>
      <c r="L4" s="48" t="s">
        <v>23</v>
      </c>
      <c r="M4" s="49"/>
      <c r="N4" s="50"/>
      <c r="O4" s="51"/>
      <c r="Q4" s="52"/>
      <c r="R4" s="49"/>
      <c r="S4" s="53"/>
      <c r="T4" s="54"/>
      <c r="U4" s="55"/>
      <c r="AB4" s="17"/>
    </row>
    <row r="5" spans="1:28" ht="19.5" thickTop="1" x14ac:dyDescent="0.4">
      <c r="A5" s="56" t="str">
        <f>'11月統合家計簿'!A7</f>
        <v>○○銀行　１</v>
      </c>
      <c r="B5" s="182">
        <f>'10月銀行口座入出金表'!L5</f>
        <v>0</v>
      </c>
      <c r="C5" s="699">
        <f>'11月カード利用明細表'!B14</f>
        <v>0</v>
      </c>
      <c r="D5" s="808" t="s">
        <v>50</v>
      </c>
      <c r="E5" s="701"/>
      <c r="F5" s="719"/>
      <c r="G5" s="734"/>
      <c r="H5" s="725"/>
      <c r="I5" s="735"/>
      <c r="J5" s="734"/>
      <c r="K5" s="736"/>
      <c r="L5" s="58">
        <f>B5-SUM(C5:C7)+SUM(F5:F9)-SUM(I5:I9)</f>
        <v>0</v>
      </c>
      <c r="M5" s="49"/>
      <c r="N5" s="59"/>
      <c r="O5" s="51"/>
      <c r="Q5" s="52"/>
      <c r="R5" s="49"/>
      <c r="S5" s="53"/>
      <c r="T5" s="54"/>
      <c r="U5" s="55"/>
      <c r="AB5" s="17"/>
    </row>
    <row r="6" spans="1:28" x14ac:dyDescent="0.4">
      <c r="A6" s="60" t="s">
        <v>24</v>
      </c>
      <c r="B6" s="698"/>
      <c r="C6" s="728"/>
      <c r="D6" s="700"/>
      <c r="E6" s="729"/>
      <c r="F6" s="702"/>
      <c r="G6" s="730"/>
      <c r="H6" s="704"/>
      <c r="I6" s="705"/>
      <c r="J6" s="703"/>
      <c r="K6" s="706"/>
      <c r="L6" s="62"/>
      <c r="M6" s="49"/>
      <c r="N6" s="50"/>
      <c r="O6" s="51"/>
      <c r="Q6" s="52"/>
      <c r="R6" s="49"/>
      <c r="S6" s="53"/>
      <c r="T6" s="54"/>
      <c r="U6" s="55"/>
      <c r="AB6" s="17"/>
    </row>
    <row r="7" spans="1:28" x14ac:dyDescent="0.4">
      <c r="A7" s="63">
        <f>SUM(C5:C7)</f>
        <v>0</v>
      </c>
      <c r="B7" s="698"/>
      <c r="C7" s="699"/>
      <c r="D7" s="700"/>
      <c r="E7" s="701"/>
      <c r="F7" s="702"/>
      <c r="G7" s="703"/>
      <c r="H7" s="704"/>
      <c r="I7" s="705"/>
      <c r="J7" s="703"/>
      <c r="K7" s="706"/>
      <c r="L7" s="62"/>
      <c r="M7" s="49"/>
      <c r="N7" s="50"/>
      <c r="O7" s="51"/>
      <c r="Q7" s="52"/>
      <c r="R7" s="49"/>
      <c r="S7" s="53"/>
      <c r="T7" s="54"/>
      <c r="U7" s="55"/>
      <c r="AB7" s="17"/>
    </row>
    <row r="8" spans="1:28" x14ac:dyDescent="0.4">
      <c r="A8" s="64" t="s">
        <v>25</v>
      </c>
      <c r="B8" s="698"/>
      <c r="C8" s="699"/>
      <c r="D8" s="724"/>
      <c r="E8" s="701"/>
      <c r="F8" s="702"/>
      <c r="G8" s="703"/>
      <c r="H8" s="704"/>
      <c r="I8" s="705"/>
      <c r="J8" s="703"/>
      <c r="K8" s="706"/>
      <c r="L8" s="62"/>
      <c r="M8" s="49"/>
      <c r="N8" s="50"/>
      <c r="O8" s="51"/>
      <c r="Q8" s="52"/>
      <c r="R8" s="49"/>
      <c r="S8" s="53"/>
      <c r="T8" s="54"/>
      <c r="U8" s="55"/>
      <c r="AB8" s="17"/>
    </row>
    <row r="9" spans="1:28" ht="19.5" thickBot="1" x14ac:dyDescent="0.45">
      <c r="A9" s="65">
        <f>B5-SUM(C5:C9)</f>
        <v>0</v>
      </c>
      <c r="B9" s="707"/>
      <c r="C9" s="731"/>
      <c r="D9" s="732"/>
      <c r="E9" s="733"/>
      <c r="F9" s="711"/>
      <c r="G9" s="712"/>
      <c r="H9" s="713"/>
      <c r="I9" s="714"/>
      <c r="J9" s="712"/>
      <c r="K9" s="715"/>
      <c r="L9" s="67"/>
      <c r="M9" s="49"/>
      <c r="N9" s="50"/>
      <c r="O9" s="51"/>
      <c r="Q9" s="52"/>
      <c r="R9" s="49"/>
      <c r="S9" s="53"/>
      <c r="T9" s="54"/>
      <c r="U9" s="55"/>
      <c r="AB9" s="17"/>
    </row>
    <row r="10" spans="1:28" x14ac:dyDescent="0.4">
      <c r="A10" s="68" t="str">
        <f>'11月統合家計簿'!A8</f>
        <v>○○銀行　２</v>
      </c>
      <c r="B10" s="220">
        <f>'10月銀行口座入出金表'!L10</f>
        <v>0</v>
      </c>
      <c r="C10" s="716">
        <f>'11月カード利用明細表'!B26</f>
        <v>0</v>
      </c>
      <c r="D10" s="717" t="s">
        <v>51</v>
      </c>
      <c r="E10" s="718"/>
      <c r="F10" s="719"/>
      <c r="G10" s="720"/>
      <c r="H10" s="704"/>
      <c r="I10" s="721"/>
      <c r="J10" s="720"/>
      <c r="K10" s="722"/>
      <c r="L10" s="58">
        <f>B10-SUM(C10:C14)+SUM(F10:F14)-SUM(I10:I14)</f>
        <v>0</v>
      </c>
      <c r="M10" s="49"/>
      <c r="N10" s="50"/>
      <c r="O10" s="51"/>
      <c r="Q10" s="52"/>
      <c r="R10" s="49"/>
      <c r="S10" s="53"/>
      <c r="T10" s="54"/>
      <c r="U10" s="55"/>
      <c r="AB10" s="17"/>
    </row>
    <row r="11" spans="1:28" x14ac:dyDescent="0.4">
      <c r="A11" s="60" t="s">
        <v>24</v>
      </c>
      <c r="B11" s="698"/>
      <c r="C11" s="699"/>
      <c r="D11" s="700"/>
      <c r="E11" s="701"/>
      <c r="F11" s="702"/>
      <c r="G11" s="703"/>
      <c r="H11" s="704"/>
      <c r="I11" s="705"/>
      <c r="J11" s="703"/>
      <c r="K11" s="706"/>
      <c r="L11" s="62"/>
      <c r="M11" s="49"/>
      <c r="N11" s="50"/>
      <c r="O11" s="51"/>
      <c r="Q11" s="52"/>
      <c r="R11" s="49"/>
      <c r="S11" s="53"/>
      <c r="T11" s="54"/>
      <c r="U11" s="55"/>
      <c r="AB11" s="17"/>
    </row>
    <row r="12" spans="1:28" x14ac:dyDescent="0.4">
      <c r="A12" s="63">
        <f>SUM(C10:C14)</f>
        <v>0</v>
      </c>
      <c r="B12" s="698"/>
      <c r="C12" s="699"/>
      <c r="D12" s="700"/>
      <c r="E12" s="701"/>
      <c r="F12" s="702"/>
      <c r="G12" s="703"/>
      <c r="H12" s="704"/>
      <c r="I12" s="705"/>
      <c r="J12" s="703"/>
      <c r="K12" s="706"/>
      <c r="L12" s="62"/>
      <c r="M12" s="49"/>
      <c r="N12" s="50"/>
      <c r="O12" s="51"/>
      <c r="Q12" s="52"/>
      <c r="R12" s="49"/>
      <c r="S12" s="53"/>
      <c r="T12" s="54"/>
      <c r="U12" s="55"/>
      <c r="AB12" s="17"/>
    </row>
    <row r="13" spans="1:28" x14ac:dyDescent="0.4">
      <c r="A13" s="64" t="s">
        <v>25</v>
      </c>
      <c r="B13" s="698"/>
      <c r="C13" s="699"/>
      <c r="D13" s="724"/>
      <c r="E13" s="701"/>
      <c r="F13" s="702"/>
      <c r="G13" s="703"/>
      <c r="H13" s="704"/>
      <c r="I13" s="705"/>
      <c r="J13" s="703"/>
      <c r="K13" s="706"/>
      <c r="L13" s="62"/>
      <c r="M13" s="49"/>
      <c r="N13" s="50"/>
      <c r="O13" s="51"/>
      <c r="Q13" s="52"/>
      <c r="R13" s="49"/>
      <c r="S13" s="53"/>
      <c r="T13" s="54"/>
      <c r="U13" s="55"/>
      <c r="AB13" s="17"/>
    </row>
    <row r="14" spans="1:28" ht="19.5" thickBot="1" x14ac:dyDescent="0.45">
      <c r="A14" s="65">
        <f>B10-SUM(C10:C14)</f>
        <v>0</v>
      </c>
      <c r="B14" s="707"/>
      <c r="C14" s="708"/>
      <c r="D14" s="727"/>
      <c r="E14" s="710"/>
      <c r="F14" s="711"/>
      <c r="G14" s="712"/>
      <c r="H14" s="713"/>
      <c r="I14" s="714"/>
      <c r="J14" s="712"/>
      <c r="K14" s="715"/>
      <c r="L14" s="67"/>
      <c r="M14" s="49"/>
      <c r="N14" s="50"/>
      <c r="O14" s="51"/>
      <c r="Q14" s="52"/>
      <c r="R14" s="49"/>
      <c r="S14" s="53"/>
      <c r="T14" s="54"/>
      <c r="U14" s="55"/>
      <c r="AB14" s="17"/>
    </row>
    <row r="15" spans="1:28" x14ac:dyDescent="0.4">
      <c r="A15" s="68" t="str">
        <f>'11月統合家計簿'!A9</f>
        <v>○○銀行　３</v>
      </c>
      <c r="B15" s="220">
        <f>'10月銀行口座入出金表'!L15</f>
        <v>0</v>
      </c>
      <c r="C15" s="716">
        <f>'11月カード利用明細表'!B38</f>
        <v>0</v>
      </c>
      <c r="D15" s="717" t="s">
        <v>52</v>
      </c>
      <c r="E15" s="718"/>
      <c r="F15" s="719"/>
      <c r="G15" s="720"/>
      <c r="H15" s="704"/>
      <c r="I15" s="721"/>
      <c r="J15" s="720"/>
      <c r="K15" s="722"/>
      <c r="L15" s="58">
        <f>B15-SUM(C15:C19)+SUM(F15:F19)-SUM(I15:I19)</f>
        <v>0</v>
      </c>
      <c r="M15" s="49"/>
      <c r="N15" s="50"/>
      <c r="O15" s="51"/>
      <c r="Q15" s="52"/>
      <c r="R15" s="49"/>
      <c r="S15" s="53"/>
      <c r="T15" s="54"/>
      <c r="U15" s="55"/>
      <c r="AB15" s="17"/>
    </row>
    <row r="16" spans="1:28" x14ac:dyDescent="0.4">
      <c r="A16" s="60" t="s">
        <v>24</v>
      </c>
      <c r="B16" s="698"/>
      <c r="C16" s="699"/>
      <c r="D16" s="700"/>
      <c r="E16" s="701"/>
      <c r="F16" s="702"/>
      <c r="G16" s="703"/>
      <c r="H16" s="704"/>
      <c r="I16" s="705"/>
      <c r="J16" s="703"/>
      <c r="K16" s="706"/>
      <c r="L16" s="62"/>
      <c r="M16" s="49"/>
      <c r="N16" s="50"/>
      <c r="O16" s="51"/>
      <c r="Q16" s="52"/>
      <c r="R16" s="49"/>
      <c r="S16" s="53"/>
      <c r="T16" s="54"/>
      <c r="U16" s="55"/>
      <c r="AB16" s="17"/>
    </row>
    <row r="17" spans="1:27" s="17" customFormat="1" x14ac:dyDescent="0.4">
      <c r="A17" s="63">
        <f>SUM(C15:C19)</f>
        <v>0</v>
      </c>
      <c r="B17" s="698"/>
      <c r="C17" s="699"/>
      <c r="D17" s="724"/>
      <c r="E17" s="701"/>
      <c r="F17" s="702"/>
      <c r="G17" s="703"/>
      <c r="H17" s="704"/>
      <c r="I17" s="705"/>
      <c r="J17" s="703"/>
      <c r="K17" s="706"/>
      <c r="L17" s="62"/>
      <c r="M17" s="49"/>
      <c r="N17" s="50"/>
      <c r="O17" s="51"/>
      <c r="P17" s="11"/>
      <c r="Q17" s="52"/>
      <c r="R17" s="49"/>
      <c r="S17" s="53"/>
      <c r="T17" s="54"/>
      <c r="U17" s="55"/>
      <c r="V17" s="18"/>
      <c r="W17" s="20"/>
      <c r="X17" s="22"/>
      <c r="Y17" s="23"/>
      <c r="Z17" s="24"/>
      <c r="AA17" s="25"/>
    </row>
    <row r="18" spans="1:27" s="17" customFormat="1" x14ac:dyDescent="0.4">
      <c r="A18" s="64" t="s">
        <v>25</v>
      </c>
      <c r="B18" s="698"/>
      <c r="C18" s="699"/>
      <c r="D18" s="724"/>
      <c r="E18" s="701"/>
      <c r="F18" s="702"/>
      <c r="G18" s="703"/>
      <c r="H18" s="704"/>
      <c r="I18" s="705"/>
      <c r="J18" s="703"/>
      <c r="K18" s="706"/>
      <c r="L18" s="62"/>
      <c r="M18" s="49"/>
      <c r="N18" s="50"/>
      <c r="O18" s="51"/>
      <c r="P18" s="11"/>
      <c r="Q18" s="52"/>
      <c r="R18" s="49"/>
      <c r="S18" s="53"/>
      <c r="T18" s="54"/>
      <c r="U18" s="55"/>
      <c r="V18" s="18"/>
      <c r="W18" s="20"/>
      <c r="X18" s="22"/>
      <c r="Y18" s="23"/>
      <c r="Z18" s="24"/>
      <c r="AA18" s="25"/>
    </row>
    <row r="19" spans="1:27" s="17" customFormat="1" ht="19.5" thickBot="1" x14ac:dyDescent="0.45">
      <c r="A19" s="65">
        <f>B15-SUM(C15:C19)</f>
        <v>0</v>
      </c>
      <c r="B19" s="707"/>
      <c r="C19" s="708"/>
      <c r="D19" s="724"/>
      <c r="E19" s="710"/>
      <c r="F19" s="711"/>
      <c r="G19" s="712"/>
      <c r="H19" s="713"/>
      <c r="I19" s="714"/>
      <c r="J19" s="712"/>
      <c r="K19" s="715"/>
      <c r="L19" s="67"/>
      <c r="M19" s="49"/>
      <c r="N19" s="50"/>
      <c r="O19" s="51"/>
      <c r="P19" s="11"/>
      <c r="Q19" s="52"/>
      <c r="R19" s="49"/>
      <c r="S19" s="53"/>
      <c r="T19" s="54"/>
      <c r="U19" s="55"/>
      <c r="V19" s="18"/>
      <c r="W19" s="20"/>
      <c r="X19" s="22"/>
      <c r="Y19" s="23"/>
      <c r="Z19" s="24"/>
      <c r="AA19" s="25"/>
    </row>
    <row r="20" spans="1:27" s="17" customFormat="1" x14ac:dyDescent="0.4">
      <c r="A20" s="68" t="str">
        <f>'11月統合家計簿'!A10</f>
        <v>○○銀行　４</v>
      </c>
      <c r="B20" s="220">
        <f>'10月銀行口座入出金表'!L20</f>
        <v>0</v>
      </c>
      <c r="C20" s="716">
        <f>'11月カード利用明細表'!B50</f>
        <v>0</v>
      </c>
      <c r="D20" s="717" t="s">
        <v>53</v>
      </c>
      <c r="E20" s="718"/>
      <c r="F20" s="719"/>
      <c r="G20" s="720"/>
      <c r="H20" s="704"/>
      <c r="I20" s="721"/>
      <c r="J20" s="720"/>
      <c r="K20" s="722"/>
      <c r="L20" s="58">
        <f>B20-SUM(C20:C24)+SUM(F20:F24)-SUM(I20:I24)</f>
        <v>0</v>
      </c>
      <c r="M20" s="49"/>
      <c r="N20" s="50"/>
      <c r="O20" s="51"/>
      <c r="P20" s="11"/>
      <c r="Q20" s="52"/>
      <c r="R20" s="49"/>
      <c r="S20" s="53"/>
      <c r="T20" s="54"/>
      <c r="U20" s="55"/>
      <c r="V20" s="18"/>
      <c r="W20" s="20"/>
      <c r="X20" s="22"/>
      <c r="Y20" s="23"/>
      <c r="Z20" s="24"/>
      <c r="AA20" s="25"/>
    </row>
    <row r="21" spans="1:27" s="17" customFormat="1" x14ac:dyDescent="0.4">
      <c r="A21" s="60" t="s">
        <v>24</v>
      </c>
      <c r="B21" s="698"/>
      <c r="C21" s="699"/>
      <c r="D21" s="700"/>
      <c r="E21" s="701"/>
      <c r="F21" s="702"/>
      <c r="G21" s="703"/>
      <c r="H21" s="704"/>
      <c r="I21" s="705"/>
      <c r="J21" s="703"/>
      <c r="K21" s="706"/>
      <c r="L21" s="62"/>
      <c r="M21" s="49"/>
      <c r="N21" s="50"/>
      <c r="O21" s="51"/>
      <c r="P21" s="11"/>
      <c r="Q21" s="52"/>
      <c r="R21" s="49"/>
      <c r="S21" s="53"/>
      <c r="T21" s="54"/>
      <c r="U21" s="55"/>
      <c r="V21" s="18"/>
      <c r="W21" s="20"/>
      <c r="X21" s="22"/>
      <c r="Y21" s="23"/>
      <c r="Z21" s="24"/>
      <c r="AA21" s="25"/>
    </row>
    <row r="22" spans="1:27" s="17" customFormat="1" x14ac:dyDescent="0.4">
      <c r="A22" s="63">
        <f>SUM(C20:C24)</f>
        <v>0</v>
      </c>
      <c r="B22" s="698"/>
      <c r="C22" s="699"/>
      <c r="D22" s="700"/>
      <c r="E22" s="701"/>
      <c r="F22" s="702"/>
      <c r="G22" s="703"/>
      <c r="H22" s="704"/>
      <c r="I22" s="705"/>
      <c r="J22" s="703"/>
      <c r="K22" s="706"/>
      <c r="L22" s="62"/>
      <c r="M22" s="49"/>
      <c r="N22" s="50"/>
      <c r="O22" s="51"/>
      <c r="P22" s="11"/>
      <c r="Q22" s="52"/>
      <c r="R22" s="49"/>
      <c r="S22" s="53"/>
      <c r="T22" s="54"/>
      <c r="U22" s="55"/>
      <c r="V22" s="18"/>
      <c r="W22" s="20"/>
      <c r="X22" s="22"/>
      <c r="Y22" s="23"/>
      <c r="Z22" s="24"/>
      <c r="AA22" s="25"/>
    </row>
    <row r="23" spans="1:27" s="17" customFormat="1" x14ac:dyDescent="0.4">
      <c r="A23" s="64" t="s">
        <v>25</v>
      </c>
      <c r="B23" s="698"/>
      <c r="C23" s="699"/>
      <c r="D23" s="700"/>
      <c r="E23" s="701"/>
      <c r="F23" s="702"/>
      <c r="G23" s="703"/>
      <c r="H23" s="704"/>
      <c r="I23" s="705"/>
      <c r="J23" s="703"/>
      <c r="K23" s="706"/>
      <c r="L23" s="62"/>
      <c r="M23" s="49"/>
      <c r="N23" s="50"/>
      <c r="O23" s="51"/>
      <c r="P23" s="11"/>
      <c r="Q23" s="52"/>
      <c r="R23" s="49"/>
      <c r="S23" s="53"/>
      <c r="T23" s="54"/>
      <c r="U23" s="55"/>
      <c r="V23" s="18"/>
      <c r="W23" s="20"/>
      <c r="X23" s="22"/>
      <c r="Y23" s="23"/>
      <c r="Z23" s="24"/>
      <c r="AA23" s="25"/>
    </row>
    <row r="24" spans="1:27" s="17" customFormat="1" ht="19.5" thickBot="1" x14ac:dyDescent="0.45">
      <c r="A24" s="65">
        <f>B20-SUM(C20:C24)</f>
        <v>0</v>
      </c>
      <c r="B24" s="707"/>
      <c r="C24" s="708"/>
      <c r="D24" s="709"/>
      <c r="E24" s="710"/>
      <c r="F24" s="711"/>
      <c r="G24" s="712"/>
      <c r="H24" s="713"/>
      <c r="I24" s="714"/>
      <c r="J24" s="712"/>
      <c r="K24" s="715"/>
      <c r="L24" s="67"/>
      <c r="M24" s="49"/>
      <c r="N24" s="50"/>
      <c r="O24" s="51"/>
      <c r="P24" s="11"/>
      <c r="Q24" s="52"/>
      <c r="R24" s="49"/>
      <c r="S24" s="53"/>
      <c r="T24" s="54"/>
      <c r="U24" s="55"/>
      <c r="V24" s="18"/>
      <c r="W24" s="20"/>
      <c r="X24" s="22"/>
      <c r="Y24" s="23"/>
      <c r="Z24" s="24"/>
      <c r="AA24" s="25"/>
    </row>
    <row r="25" spans="1:27" s="17" customFormat="1" x14ac:dyDescent="0.4">
      <c r="A25" s="68" t="str">
        <f>'11月統合家計簿'!A11</f>
        <v>○○銀行　５</v>
      </c>
      <c r="B25" s="220">
        <f>'10月銀行口座入出金表'!L25</f>
        <v>0</v>
      </c>
      <c r="C25" s="716">
        <f>'11月カード利用明細表'!B62</f>
        <v>0</v>
      </c>
      <c r="D25" s="717" t="s">
        <v>54</v>
      </c>
      <c r="E25" s="718"/>
      <c r="F25" s="719"/>
      <c r="G25" s="720"/>
      <c r="H25" s="704"/>
      <c r="I25" s="721"/>
      <c r="J25" s="720"/>
      <c r="K25" s="722"/>
      <c r="L25" s="58">
        <f>B25-SUM(C25:C29)+SUM(F25:F29)-SUM(I25:I29)</f>
        <v>0</v>
      </c>
      <c r="M25" s="49"/>
      <c r="N25" s="50"/>
      <c r="O25" s="51"/>
      <c r="P25" s="11"/>
      <c r="Q25" s="52"/>
      <c r="R25" s="49"/>
      <c r="S25" s="53"/>
      <c r="T25" s="54"/>
      <c r="U25" s="55"/>
      <c r="V25" s="18"/>
      <c r="W25" s="20"/>
      <c r="X25" s="22"/>
      <c r="Y25" s="23"/>
      <c r="Z25" s="24"/>
      <c r="AA25" s="25"/>
    </row>
    <row r="26" spans="1:27" s="17" customFormat="1" x14ac:dyDescent="0.4">
      <c r="A26" s="60" t="s">
        <v>24</v>
      </c>
      <c r="B26" s="698"/>
      <c r="C26" s="699"/>
      <c r="D26" s="700"/>
      <c r="E26" s="701"/>
      <c r="F26" s="702"/>
      <c r="G26" s="703"/>
      <c r="H26" s="704"/>
      <c r="I26" s="705"/>
      <c r="J26" s="703"/>
      <c r="K26" s="706"/>
      <c r="L26" s="62"/>
      <c r="M26" s="49"/>
      <c r="N26" s="50"/>
      <c r="O26" s="51"/>
      <c r="P26" s="11"/>
      <c r="Q26" s="52"/>
      <c r="R26" s="49"/>
      <c r="S26" s="53"/>
      <c r="T26" s="54"/>
      <c r="U26" s="55"/>
      <c r="V26" s="18"/>
      <c r="W26" s="20"/>
      <c r="X26" s="22"/>
      <c r="Y26" s="23"/>
      <c r="Z26" s="24"/>
      <c r="AA26" s="25"/>
    </row>
    <row r="27" spans="1:27" s="17" customFormat="1" x14ac:dyDescent="0.4">
      <c r="A27" s="63">
        <f>SUM(C25:C29)</f>
        <v>0</v>
      </c>
      <c r="B27" s="698"/>
      <c r="C27" s="699"/>
      <c r="D27" s="700"/>
      <c r="E27" s="701"/>
      <c r="F27" s="702"/>
      <c r="G27" s="703"/>
      <c r="H27" s="704"/>
      <c r="I27" s="705"/>
      <c r="J27" s="703"/>
      <c r="K27" s="706"/>
      <c r="L27" s="62"/>
      <c r="M27" s="49"/>
      <c r="N27" s="50"/>
      <c r="O27" s="51"/>
      <c r="P27" s="11"/>
      <c r="Q27" s="52"/>
      <c r="R27" s="49"/>
      <c r="S27" s="53"/>
      <c r="T27" s="54"/>
      <c r="U27" s="55"/>
      <c r="V27" s="18"/>
      <c r="W27" s="20"/>
      <c r="X27" s="22"/>
      <c r="Y27" s="23"/>
      <c r="Z27" s="24"/>
      <c r="AA27" s="25"/>
    </row>
    <row r="28" spans="1:27" s="17" customFormat="1" x14ac:dyDescent="0.4">
      <c r="A28" s="64" t="s">
        <v>25</v>
      </c>
      <c r="B28" s="698"/>
      <c r="C28" s="699"/>
      <c r="D28" s="700"/>
      <c r="E28" s="701"/>
      <c r="F28" s="702"/>
      <c r="G28" s="703"/>
      <c r="H28" s="704"/>
      <c r="I28" s="705"/>
      <c r="J28" s="703"/>
      <c r="K28" s="706"/>
      <c r="L28" s="62"/>
      <c r="M28" s="49"/>
      <c r="N28" s="50"/>
      <c r="O28" s="51"/>
      <c r="P28" s="11"/>
      <c r="Q28" s="52"/>
      <c r="R28" s="49"/>
      <c r="S28" s="53"/>
      <c r="T28" s="54"/>
      <c r="U28" s="55"/>
      <c r="V28" s="18"/>
      <c r="W28" s="20"/>
      <c r="X28" s="22"/>
      <c r="Y28" s="23"/>
      <c r="Z28" s="24"/>
      <c r="AA28" s="25"/>
    </row>
    <row r="29" spans="1:27" s="17" customFormat="1" ht="19.5" thickBot="1" x14ac:dyDescent="0.45">
      <c r="A29" s="65">
        <f>B25-SUM(C25:C29)</f>
        <v>0</v>
      </c>
      <c r="B29" s="707"/>
      <c r="C29" s="708"/>
      <c r="D29" s="709"/>
      <c r="E29" s="710"/>
      <c r="F29" s="711"/>
      <c r="G29" s="712"/>
      <c r="H29" s="713"/>
      <c r="I29" s="714"/>
      <c r="J29" s="712"/>
      <c r="K29" s="715"/>
      <c r="L29" s="67"/>
      <c r="M29" s="49"/>
      <c r="N29" s="50"/>
      <c r="O29" s="51"/>
      <c r="P29" s="11"/>
      <c r="Q29" s="52"/>
      <c r="R29" s="49"/>
      <c r="S29" s="53"/>
      <c r="T29" s="54"/>
      <c r="U29" s="55"/>
      <c r="V29" s="18"/>
      <c r="W29" s="20"/>
      <c r="X29" s="22"/>
      <c r="Y29" s="23"/>
      <c r="Z29" s="24"/>
      <c r="AA29" s="25"/>
    </row>
    <row r="30" spans="1:27" s="17" customFormat="1" x14ac:dyDescent="0.4">
      <c r="A30" s="68" t="str">
        <f>'11月統合家計簿'!A12</f>
        <v>○○銀行　６</v>
      </c>
      <c r="B30" s="220">
        <f>'10月銀行口座入出金表'!L30</f>
        <v>0</v>
      </c>
      <c r="C30" s="716">
        <f>'11月カード利用明細表'!B74</f>
        <v>0</v>
      </c>
      <c r="D30" s="717" t="s">
        <v>55</v>
      </c>
      <c r="E30" s="718"/>
      <c r="F30" s="719"/>
      <c r="G30" s="720"/>
      <c r="H30" s="725"/>
      <c r="I30" s="721"/>
      <c r="J30" s="720"/>
      <c r="K30" s="722"/>
      <c r="L30" s="58">
        <f>B30-SUM(C30:C34)+SUM(F30:F34)-SUM(I30:I34)</f>
        <v>0</v>
      </c>
      <c r="M30" s="49"/>
      <c r="N30" s="50"/>
      <c r="O30" s="51"/>
      <c r="P30" s="11"/>
      <c r="Q30" s="52"/>
      <c r="R30" s="49"/>
      <c r="S30" s="53"/>
      <c r="T30" s="54"/>
      <c r="U30" s="55"/>
      <c r="V30" s="18"/>
      <c r="W30" s="20"/>
      <c r="X30" s="22"/>
      <c r="Y30" s="23"/>
      <c r="Z30" s="24"/>
      <c r="AA30" s="25"/>
    </row>
    <row r="31" spans="1:27" s="17" customFormat="1" x14ac:dyDescent="0.4">
      <c r="A31" s="60" t="s">
        <v>24</v>
      </c>
      <c r="B31" s="698"/>
      <c r="C31" s="699"/>
      <c r="D31" s="726"/>
      <c r="E31" s="701"/>
      <c r="F31" s="702"/>
      <c r="G31" s="703"/>
      <c r="H31" s="704"/>
      <c r="I31" s="705"/>
      <c r="J31" s="703"/>
      <c r="K31" s="706"/>
      <c r="L31" s="62"/>
      <c r="M31" s="49"/>
      <c r="N31" s="50"/>
      <c r="O31" s="51"/>
      <c r="P31" s="11"/>
      <c r="Q31" s="52"/>
      <c r="R31" s="49"/>
      <c r="S31" s="53"/>
      <c r="T31" s="54"/>
      <c r="U31" s="55"/>
      <c r="V31" s="18"/>
      <c r="W31" s="20"/>
      <c r="X31" s="22"/>
      <c r="Y31" s="23"/>
      <c r="Z31" s="24"/>
      <c r="AA31" s="25"/>
    </row>
    <row r="32" spans="1:27" s="17" customFormat="1" x14ac:dyDescent="0.4">
      <c r="A32" s="63">
        <f>SUM(C30:C34)</f>
        <v>0</v>
      </c>
      <c r="B32" s="698"/>
      <c r="C32" s="699"/>
      <c r="D32" s="700"/>
      <c r="E32" s="701"/>
      <c r="F32" s="702"/>
      <c r="G32" s="703"/>
      <c r="H32" s="704"/>
      <c r="I32" s="705"/>
      <c r="J32" s="703"/>
      <c r="K32" s="706"/>
      <c r="L32" s="62"/>
      <c r="M32" s="49"/>
      <c r="N32" s="50"/>
      <c r="O32" s="51"/>
      <c r="P32" s="11"/>
      <c r="Q32" s="52"/>
      <c r="R32" s="49"/>
      <c r="S32" s="53"/>
      <c r="T32" s="54"/>
      <c r="U32" s="55"/>
      <c r="V32" s="18"/>
      <c r="W32" s="20"/>
      <c r="X32" s="22"/>
      <c r="Y32" s="23"/>
      <c r="Z32" s="24"/>
      <c r="AA32" s="25"/>
    </row>
    <row r="33" spans="1:27" s="17" customFormat="1" x14ac:dyDescent="0.4">
      <c r="A33" s="64" t="s">
        <v>25</v>
      </c>
      <c r="B33" s="698"/>
      <c r="C33" s="699"/>
      <c r="D33" s="724"/>
      <c r="E33" s="701"/>
      <c r="F33" s="702"/>
      <c r="G33" s="703"/>
      <c r="H33" s="704"/>
      <c r="I33" s="705"/>
      <c r="J33" s="703"/>
      <c r="K33" s="706"/>
      <c r="L33" s="62"/>
      <c r="M33" s="49"/>
      <c r="N33" s="50"/>
      <c r="O33" s="51"/>
      <c r="P33" s="11"/>
      <c r="Q33" s="52"/>
      <c r="R33" s="49"/>
      <c r="S33" s="53"/>
      <c r="T33" s="54"/>
      <c r="U33" s="55"/>
      <c r="V33" s="18"/>
      <c r="W33" s="20"/>
      <c r="X33" s="22"/>
      <c r="Y33" s="23"/>
      <c r="Z33" s="24"/>
      <c r="AA33" s="25"/>
    </row>
    <row r="34" spans="1:27" s="17" customFormat="1" ht="19.5" thickBot="1" x14ac:dyDescent="0.45">
      <c r="A34" s="65">
        <f>B30-SUM(C30:C34)</f>
        <v>0</v>
      </c>
      <c r="B34" s="707"/>
      <c r="C34" s="708"/>
      <c r="D34" s="724"/>
      <c r="E34" s="710"/>
      <c r="F34" s="711"/>
      <c r="G34" s="712"/>
      <c r="H34" s="713"/>
      <c r="I34" s="714"/>
      <c r="J34" s="712"/>
      <c r="K34" s="715"/>
      <c r="L34" s="67"/>
      <c r="M34" s="49"/>
      <c r="N34" s="50"/>
      <c r="O34" s="51"/>
      <c r="P34" s="11"/>
      <c r="Q34" s="52"/>
      <c r="R34" s="49"/>
      <c r="S34" s="53"/>
      <c r="T34" s="54"/>
      <c r="U34" s="55"/>
      <c r="V34" s="18"/>
      <c r="W34" s="20"/>
      <c r="X34" s="22"/>
      <c r="Y34" s="23"/>
      <c r="Z34" s="24"/>
      <c r="AA34" s="25"/>
    </row>
    <row r="35" spans="1:27" s="17" customFormat="1" x14ac:dyDescent="0.4">
      <c r="A35" s="68" t="str">
        <f>'11月統合家計簿'!A13</f>
        <v>○○銀行　７</v>
      </c>
      <c r="B35" s="220">
        <f>'10月銀行口座入出金表'!L35</f>
        <v>0</v>
      </c>
      <c r="C35" s="716">
        <f>'11月カード利用明細表'!B86</f>
        <v>0</v>
      </c>
      <c r="D35" s="717" t="s">
        <v>56</v>
      </c>
      <c r="E35" s="718"/>
      <c r="F35" s="719"/>
      <c r="G35" s="720"/>
      <c r="H35" s="725"/>
      <c r="I35" s="721"/>
      <c r="J35" s="720"/>
      <c r="K35" s="722"/>
      <c r="L35" s="58">
        <f>B35-SUM(C35:C39)+SUM(F35:F39)-SUM(I35:I39)</f>
        <v>0</v>
      </c>
      <c r="M35" s="49"/>
      <c r="N35" s="50"/>
      <c r="O35" s="51"/>
      <c r="P35" s="11"/>
      <c r="Q35" s="52"/>
      <c r="R35" s="49"/>
      <c r="S35" s="53"/>
      <c r="T35" s="54"/>
      <c r="U35" s="55"/>
      <c r="V35" s="18"/>
      <c r="W35" s="20"/>
      <c r="X35" s="22"/>
      <c r="Y35" s="23"/>
      <c r="Z35" s="24"/>
      <c r="AA35" s="25"/>
    </row>
    <row r="36" spans="1:27" s="17" customFormat="1" x14ac:dyDescent="0.4">
      <c r="A36" s="60" t="s">
        <v>24</v>
      </c>
      <c r="B36" s="698"/>
      <c r="C36" s="699"/>
      <c r="D36" s="723"/>
      <c r="E36" s="701"/>
      <c r="F36" s="702"/>
      <c r="G36" s="703"/>
      <c r="H36" s="704"/>
      <c r="I36" s="705"/>
      <c r="J36" s="703"/>
      <c r="K36" s="706"/>
      <c r="L36" s="62"/>
      <c r="M36" s="49"/>
      <c r="N36" s="50"/>
      <c r="O36" s="51"/>
      <c r="P36" s="11"/>
      <c r="Q36" s="52"/>
      <c r="R36" s="49"/>
      <c r="S36" s="53"/>
      <c r="T36" s="54"/>
      <c r="U36" s="55"/>
      <c r="V36" s="18"/>
      <c r="W36" s="20"/>
      <c r="X36" s="22"/>
      <c r="Y36" s="23"/>
      <c r="Z36" s="24"/>
      <c r="AA36" s="25"/>
    </row>
    <row r="37" spans="1:27" s="17" customFormat="1" x14ac:dyDescent="0.4">
      <c r="A37" s="63">
        <f>SUM(C35:C39)</f>
        <v>0</v>
      </c>
      <c r="B37" s="698"/>
      <c r="C37" s="699"/>
      <c r="D37" s="700"/>
      <c r="E37" s="701"/>
      <c r="F37" s="702"/>
      <c r="G37" s="703"/>
      <c r="H37" s="704"/>
      <c r="I37" s="705"/>
      <c r="J37" s="703"/>
      <c r="K37" s="706"/>
      <c r="L37" s="62"/>
      <c r="M37" s="49"/>
      <c r="N37" s="50"/>
      <c r="O37" s="51"/>
      <c r="P37" s="11"/>
      <c r="Q37" s="52"/>
      <c r="R37" s="49"/>
      <c r="S37" s="53"/>
      <c r="T37" s="54"/>
      <c r="U37" s="55"/>
      <c r="V37" s="18"/>
      <c r="W37" s="20"/>
      <c r="X37" s="22"/>
      <c r="Y37" s="23"/>
      <c r="Z37" s="24"/>
      <c r="AA37" s="25"/>
    </row>
    <row r="38" spans="1:27" s="17" customFormat="1" x14ac:dyDescent="0.4">
      <c r="A38" s="64" t="s">
        <v>25</v>
      </c>
      <c r="B38" s="698"/>
      <c r="C38" s="699"/>
      <c r="D38" s="724"/>
      <c r="E38" s="701"/>
      <c r="F38" s="702"/>
      <c r="G38" s="703"/>
      <c r="H38" s="704"/>
      <c r="I38" s="705"/>
      <c r="J38" s="703"/>
      <c r="K38" s="706"/>
      <c r="L38" s="62"/>
      <c r="M38" s="49"/>
      <c r="N38" s="50"/>
      <c r="O38" s="51"/>
      <c r="P38" s="11"/>
      <c r="Q38" s="52"/>
      <c r="R38" s="49"/>
      <c r="S38" s="53"/>
      <c r="T38" s="54"/>
      <c r="U38" s="55"/>
      <c r="V38" s="18"/>
      <c r="W38" s="20"/>
      <c r="X38" s="22"/>
      <c r="Y38" s="23"/>
      <c r="Z38" s="24"/>
      <c r="AA38" s="25"/>
    </row>
    <row r="39" spans="1:27" s="17" customFormat="1" ht="19.5" thickBot="1" x14ac:dyDescent="0.45">
      <c r="A39" s="65">
        <f>B35-SUM(C35:C39)</f>
        <v>0</v>
      </c>
      <c r="B39" s="707"/>
      <c r="C39" s="708"/>
      <c r="D39" s="724"/>
      <c r="E39" s="710"/>
      <c r="F39" s="711"/>
      <c r="G39" s="712"/>
      <c r="H39" s="713"/>
      <c r="I39" s="714"/>
      <c r="J39" s="712"/>
      <c r="K39" s="715"/>
      <c r="L39" s="67"/>
      <c r="M39" s="49"/>
      <c r="N39" s="50"/>
      <c r="O39" s="51"/>
      <c r="P39" s="11"/>
      <c r="Q39" s="52"/>
      <c r="R39" s="49"/>
      <c r="S39" s="53"/>
      <c r="T39" s="54"/>
      <c r="U39" s="55"/>
      <c r="V39" s="18"/>
      <c r="W39" s="20"/>
      <c r="X39" s="22"/>
      <c r="Y39" s="23"/>
      <c r="Z39" s="24"/>
      <c r="AA39" s="25"/>
    </row>
    <row r="40" spans="1:27" s="17" customFormat="1" x14ac:dyDescent="0.4">
      <c r="A40" s="68" t="str">
        <f>'11月統合家計簿'!A14</f>
        <v>○○銀行　８</v>
      </c>
      <c r="B40" s="220">
        <f>'10月銀行口座入出金表'!L40</f>
        <v>0</v>
      </c>
      <c r="C40" s="716">
        <f>'11月カード利用明細表'!B98</f>
        <v>0</v>
      </c>
      <c r="D40" s="717" t="s">
        <v>223</v>
      </c>
      <c r="E40" s="718"/>
      <c r="F40" s="719"/>
      <c r="G40" s="720"/>
      <c r="H40" s="704"/>
      <c r="I40" s="721"/>
      <c r="J40" s="720"/>
      <c r="K40" s="722"/>
      <c r="L40" s="58">
        <f>B40-SUM(C40:C44)+SUM(F40:F44)-SUM(I40:I44)</f>
        <v>0</v>
      </c>
      <c r="M40" s="49"/>
      <c r="N40" s="50"/>
      <c r="O40" s="51"/>
      <c r="P40" s="11"/>
      <c r="Q40" s="52"/>
      <c r="R40" s="49"/>
      <c r="S40" s="53"/>
      <c r="T40" s="54"/>
      <c r="U40" s="55"/>
      <c r="V40" s="18"/>
      <c r="W40" s="20"/>
      <c r="X40" s="22"/>
      <c r="Y40" s="23"/>
      <c r="Z40" s="24"/>
      <c r="AA40" s="25"/>
    </row>
    <row r="41" spans="1:27" s="17" customFormat="1" x14ac:dyDescent="0.4">
      <c r="A41" s="60" t="s">
        <v>24</v>
      </c>
      <c r="B41" s="698"/>
      <c r="C41" s="699"/>
      <c r="D41" s="723"/>
      <c r="E41" s="701"/>
      <c r="F41" s="702"/>
      <c r="G41" s="703"/>
      <c r="H41" s="704"/>
      <c r="I41" s="705"/>
      <c r="J41" s="703"/>
      <c r="K41" s="706"/>
      <c r="L41" s="62"/>
      <c r="M41" s="49"/>
      <c r="N41" s="50"/>
      <c r="O41" s="51"/>
      <c r="P41" s="11"/>
      <c r="Q41" s="52"/>
      <c r="R41" s="49"/>
      <c r="S41" s="53"/>
      <c r="T41" s="54"/>
      <c r="U41" s="55"/>
      <c r="V41" s="18"/>
      <c r="W41" s="20"/>
      <c r="X41" s="22"/>
      <c r="Y41" s="23"/>
      <c r="Z41" s="24"/>
      <c r="AA41" s="25"/>
    </row>
    <row r="42" spans="1:27" s="17" customFormat="1" x14ac:dyDescent="0.4">
      <c r="A42" s="63">
        <f>SUM(C40:C44)</f>
        <v>0</v>
      </c>
      <c r="B42" s="698"/>
      <c r="C42" s="699"/>
      <c r="D42" s="700"/>
      <c r="E42" s="701"/>
      <c r="F42" s="702"/>
      <c r="G42" s="703"/>
      <c r="H42" s="704"/>
      <c r="I42" s="705"/>
      <c r="J42" s="703"/>
      <c r="K42" s="706"/>
      <c r="L42" s="62"/>
      <c r="M42" s="49"/>
      <c r="N42" s="50"/>
      <c r="O42" s="51"/>
      <c r="P42" s="11"/>
      <c r="Q42" s="52"/>
      <c r="R42" s="49"/>
      <c r="S42" s="53"/>
      <c r="T42" s="54"/>
      <c r="U42" s="55"/>
      <c r="V42" s="18"/>
      <c r="W42" s="20"/>
      <c r="X42" s="22"/>
      <c r="Y42" s="23"/>
      <c r="Z42" s="24"/>
      <c r="AA42" s="25"/>
    </row>
    <row r="43" spans="1:27" s="17" customFormat="1" x14ac:dyDescent="0.4">
      <c r="A43" s="64" t="s">
        <v>25</v>
      </c>
      <c r="B43" s="698"/>
      <c r="C43" s="699"/>
      <c r="D43" s="724"/>
      <c r="E43" s="701"/>
      <c r="F43" s="702"/>
      <c r="G43" s="703"/>
      <c r="H43" s="704"/>
      <c r="I43" s="705"/>
      <c r="J43" s="703"/>
      <c r="K43" s="706"/>
      <c r="L43" s="62"/>
      <c r="M43" s="49"/>
      <c r="N43" s="50"/>
      <c r="O43" s="51"/>
      <c r="P43" s="11"/>
      <c r="Q43" s="52"/>
      <c r="R43" s="49"/>
      <c r="S43" s="53"/>
      <c r="T43" s="54"/>
      <c r="U43" s="55"/>
      <c r="V43" s="18"/>
      <c r="W43" s="20"/>
      <c r="X43" s="22"/>
      <c r="Y43" s="23"/>
      <c r="Z43" s="24"/>
      <c r="AA43" s="25"/>
    </row>
    <row r="44" spans="1:27" s="17" customFormat="1" ht="19.5" thickBot="1" x14ac:dyDescent="0.45">
      <c r="A44" s="65">
        <f>B40-SUM(C40:C44)</f>
        <v>0</v>
      </c>
      <c r="B44" s="707"/>
      <c r="C44" s="708"/>
      <c r="D44" s="724"/>
      <c r="E44" s="710"/>
      <c r="F44" s="711"/>
      <c r="G44" s="712"/>
      <c r="H44" s="713"/>
      <c r="I44" s="714"/>
      <c r="J44" s="712"/>
      <c r="K44" s="715"/>
      <c r="L44" s="67"/>
      <c r="M44" s="49"/>
      <c r="N44" s="50"/>
      <c r="O44" s="51"/>
      <c r="P44" s="11"/>
      <c r="Q44" s="52"/>
      <c r="R44" s="49"/>
      <c r="S44" s="53"/>
      <c r="T44" s="54"/>
      <c r="U44" s="55"/>
      <c r="V44" s="18"/>
      <c r="W44" s="20"/>
      <c r="X44" s="22"/>
      <c r="Y44" s="23"/>
      <c r="Z44" s="24"/>
      <c r="AA44" s="25"/>
    </row>
    <row r="45" spans="1:27" s="17" customFormat="1" x14ac:dyDescent="0.4">
      <c r="A45" s="68" t="str">
        <f>'11月統合家計簿'!A15</f>
        <v>○○銀行　９</v>
      </c>
      <c r="B45" s="220">
        <f>'10月銀行口座入出金表'!L45</f>
        <v>0</v>
      </c>
      <c r="C45" s="716">
        <f>'11月カード利用明細表'!B110</f>
        <v>0</v>
      </c>
      <c r="D45" s="717" t="s">
        <v>224</v>
      </c>
      <c r="E45" s="718"/>
      <c r="F45" s="719"/>
      <c r="G45" s="720"/>
      <c r="H45" s="704"/>
      <c r="I45" s="721"/>
      <c r="J45" s="720"/>
      <c r="K45" s="722"/>
      <c r="L45" s="58">
        <f>B45-SUM(C45:C49)+SUM(F45:F49)-SUM(I45:I49)</f>
        <v>0</v>
      </c>
      <c r="M45" s="49"/>
      <c r="N45" s="50"/>
      <c r="O45" s="51"/>
      <c r="P45" s="11"/>
      <c r="Q45" s="52"/>
      <c r="R45" s="49"/>
      <c r="S45" s="53"/>
      <c r="T45" s="54"/>
      <c r="U45" s="55"/>
      <c r="V45" s="18"/>
      <c r="W45" s="20"/>
      <c r="X45" s="22"/>
      <c r="Y45" s="23"/>
      <c r="Z45" s="24"/>
      <c r="AA45" s="25"/>
    </row>
    <row r="46" spans="1:27" s="17" customFormat="1" x14ac:dyDescent="0.4">
      <c r="A46" s="60" t="s">
        <v>24</v>
      </c>
      <c r="B46" s="698"/>
      <c r="C46" s="699"/>
      <c r="D46" s="700"/>
      <c r="E46" s="701"/>
      <c r="F46" s="702"/>
      <c r="G46" s="703"/>
      <c r="H46" s="704"/>
      <c r="I46" s="705"/>
      <c r="J46" s="703"/>
      <c r="K46" s="706"/>
      <c r="L46" s="62"/>
      <c r="M46" s="49"/>
      <c r="N46" s="50"/>
      <c r="O46" s="51"/>
      <c r="P46" s="11"/>
      <c r="Q46" s="52"/>
      <c r="R46" s="49"/>
      <c r="S46" s="53"/>
      <c r="T46" s="54"/>
      <c r="U46" s="55"/>
      <c r="V46" s="18"/>
      <c r="W46" s="20"/>
      <c r="X46" s="22"/>
      <c r="Y46" s="23"/>
      <c r="Z46" s="24"/>
      <c r="AA46" s="25"/>
    </row>
    <row r="47" spans="1:27" s="17" customFormat="1" x14ac:dyDescent="0.4">
      <c r="A47" s="63">
        <f>SUM(C45:C49)</f>
        <v>0</v>
      </c>
      <c r="B47" s="698"/>
      <c r="C47" s="699"/>
      <c r="D47" s="700"/>
      <c r="E47" s="701"/>
      <c r="F47" s="702"/>
      <c r="G47" s="703"/>
      <c r="H47" s="704"/>
      <c r="I47" s="705"/>
      <c r="J47" s="703"/>
      <c r="K47" s="706"/>
      <c r="L47" s="62"/>
      <c r="M47" s="49"/>
      <c r="N47" s="50"/>
      <c r="O47" s="51"/>
      <c r="P47" s="11"/>
      <c r="Q47" s="52"/>
      <c r="R47" s="49"/>
      <c r="S47" s="53"/>
      <c r="T47" s="54"/>
      <c r="U47" s="55"/>
      <c r="V47" s="18"/>
      <c r="W47" s="20"/>
      <c r="X47" s="22"/>
      <c r="Y47" s="23"/>
      <c r="Z47" s="24"/>
      <c r="AA47" s="25"/>
    </row>
    <row r="48" spans="1:27" s="17" customFormat="1" x14ac:dyDescent="0.4">
      <c r="A48" s="64" t="s">
        <v>25</v>
      </c>
      <c r="B48" s="698"/>
      <c r="C48" s="699"/>
      <c r="D48" s="700"/>
      <c r="E48" s="701"/>
      <c r="F48" s="702"/>
      <c r="G48" s="703"/>
      <c r="H48" s="704"/>
      <c r="I48" s="705"/>
      <c r="J48" s="703"/>
      <c r="K48" s="706"/>
      <c r="L48" s="62"/>
      <c r="M48" s="49"/>
      <c r="N48" s="50"/>
      <c r="O48" s="51"/>
      <c r="P48" s="11"/>
      <c r="Q48" s="52"/>
      <c r="R48" s="49"/>
      <c r="S48" s="53"/>
      <c r="T48" s="54"/>
      <c r="U48" s="55"/>
      <c r="V48" s="18"/>
      <c r="W48" s="20"/>
      <c r="X48" s="22"/>
      <c r="Y48" s="23"/>
      <c r="Z48" s="24"/>
      <c r="AA48" s="25"/>
    </row>
    <row r="49" spans="1:30" ht="19.5" thickBot="1" x14ac:dyDescent="0.45">
      <c r="A49" s="65">
        <f>B45-SUM(C45:C49)</f>
        <v>0</v>
      </c>
      <c r="B49" s="707"/>
      <c r="C49" s="708"/>
      <c r="D49" s="709"/>
      <c r="E49" s="710"/>
      <c r="F49" s="711"/>
      <c r="G49" s="712"/>
      <c r="H49" s="713"/>
      <c r="I49" s="714"/>
      <c r="J49" s="712"/>
      <c r="K49" s="715"/>
      <c r="L49" s="67"/>
      <c r="M49" s="49"/>
      <c r="N49" s="50"/>
      <c r="O49" s="51"/>
      <c r="Q49" s="52"/>
      <c r="R49" s="49"/>
      <c r="S49" s="53"/>
      <c r="T49" s="54"/>
      <c r="U49" s="55"/>
      <c r="AB49" s="17"/>
    </row>
    <row r="50" spans="1:30" x14ac:dyDescent="0.4">
      <c r="A50" s="68" t="str">
        <f>'11月統合家計簿'!A16</f>
        <v>○○銀行　１０</v>
      </c>
      <c r="B50" s="220">
        <f>'10月銀行口座入出金表'!L50</f>
        <v>0</v>
      </c>
      <c r="C50" s="716">
        <f>'11月カード利用明細表'!B122</f>
        <v>0</v>
      </c>
      <c r="D50" s="717" t="s">
        <v>225</v>
      </c>
      <c r="E50" s="718"/>
      <c r="F50" s="719"/>
      <c r="G50" s="720"/>
      <c r="H50" s="704"/>
      <c r="I50" s="721"/>
      <c r="J50" s="720"/>
      <c r="K50" s="722"/>
      <c r="L50" s="58">
        <f>B50-SUM(C50:C54)+SUM(F50:F54)-SUM(I50:I54)</f>
        <v>0</v>
      </c>
      <c r="M50" s="49"/>
      <c r="N50" s="50"/>
      <c r="O50" s="51"/>
      <c r="Q50" s="52"/>
      <c r="R50" s="49"/>
      <c r="S50" s="53"/>
      <c r="T50" s="54"/>
      <c r="U50" s="55"/>
      <c r="AB50" s="17"/>
    </row>
    <row r="51" spans="1:30" x14ac:dyDescent="0.4">
      <c r="A51" s="60" t="s">
        <v>24</v>
      </c>
      <c r="B51" s="698"/>
      <c r="C51" s="699"/>
      <c r="D51" s="700"/>
      <c r="E51" s="701"/>
      <c r="F51" s="702"/>
      <c r="G51" s="703"/>
      <c r="H51" s="704"/>
      <c r="I51" s="705"/>
      <c r="J51" s="703"/>
      <c r="K51" s="706"/>
      <c r="L51" s="62"/>
      <c r="M51" s="49"/>
      <c r="N51" s="50"/>
      <c r="O51" s="51"/>
      <c r="Q51" s="52"/>
      <c r="R51" s="49"/>
      <c r="S51" s="53"/>
      <c r="T51" s="54"/>
      <c r="U51" s="55"/>
      <c r="AB51" s="17"/>
    </row>
    <row r="52" spans="1:30" x14ac:dyDescent="0.4">
      <c r="A52" s="63">
        <f>SUM(C50:C54)</f>
        <v>0</v>
      </c>
      <c r="B52" s="698"/>
      <c r="C52" s="699"/>
      <c r="D52" s="700"/>
      <c r="E52" s="701"/>
      <c r="F52" s="702"/>
      <c r="G52" s="703"/>
      <c r="H52" s="704"/>
      <c r="I52" s="705"/>
      <c r="J52" s="703"/>
      <c r="K52" s="706"/>
      <c r="L52" s="62"/>
      <c r="M52" s="49"/>
      <c r="N52" s="50"/>
      <c r="O52" s="51"/>
      <c r="Q52" s="52"/>
      <c r="R52" s="49"/>
      <c r="S52" s="53"/>
      <c r="T52" s="54"/>
      <c r="U52" s="55"/>
      <c r="AB52" s="17"/>
    </row>
    <row r="53" spans="1:30" x14ac:dyDescent="0.4">
      <c r="A53" s="64" t="s">
        <v>25</v>
      </c>
      <c r="B53" s="698"/>
      <c r="C53" s="699"/>
      <c r="D53" s="700"/>
      <c r="E53" s="701"/>
      <c r="F53" s="702"/>
      <c r="G53" s="703"/>
      <c r="H53" s="704"/>
      <c r="I53" s="705"/>
      <c r="J53" s="703"/>
      <c r="K53" s="706"/>
      <c r="L53" s="62"/>
      <c r="M53" s="49"/>
      <c r="N53" s="50"/>
      <c r="O53" s="51"/>
      <c r="Q53" s="52"/>
      <c r="R53" s="49"/>
      <c r="S53" s="53"/>
      <c r="T53" s="54"/>
      <c r="U53" s="55"/>
      <c r="AB53" s="17"/>
    </row>
    <row r="54" spans="1:30" ht="19.5" thickBot="1" x14ac:dyDescent="0.45">
      <c r="A54" s="65">
        <f>B50-SUM(C50:C54)</f>
        <v>0</v>
      </c>
      <c r="B54" s="707"/>
      <c r="C54" s="708"/>
      <c r="D54" s="709"/>
      <c r="E54" s="710"/>
      <c r="F54" s="711"/>
      <c r="G54" s="712"/>
      <c r="H54" s="713"/>
      <c r="I54" s="714"/>
      <c r="J54" s="712"/>
      <c r="K54" s="715"/>
      <c r="L54" s="67"/>
      <c r="M54" s="49"/>
      <c r="N54" s="50"/>
      <c r="O54" s="51"/>
      <c r="Q54" s="52"/>
      <c r="R54" s="49"/>
      <c r="S54" s="53"/>
      <c r="T54" s="54"/>
      <c r="U54" s="55"/>
      <c r="AB54" s="17"/>
    </row>
    <row r="55" spans="1:30" s="79" customFormat="1" ht="24" customHeight="1" thickBot="1" x14ac:dyDescent="0.45">
      <c r="A55" s="70" t="s">
        <v>26</v>
      </c>
      <c r="B55" s="183">
        <f>'10月現金収支表'!G37</f>
        <v>0</v>
      </c>
      <c r="C55" s="71"/>
      <c r="D55" s="72"/>
      <c r="E55" s="73"/>
      <c r="F55" s="74"/>
      <c r="G55" s="75"/>
      <c r="H55" s="76"/>
      <c r="I55" s="74"/>
      <c r="J55" s="75" t="s">
        <v>27</v>
      </c>
      <c r="K55" s="76"/>
      <c r="L55" s="77">
        <f>'11月現金収支表'!G37</f>
        <v>0</v>
      </c>
      <c r="M55" s="49"/>
      <c r="N55" s="50"/>
      <c r="O55" s="78"/>
      <c r="Q55" s="80"/>
      <c r="R55" s="49"/>
      <c r="S55" s="53"/>
      <c r="T55" s="81"/>
      <c r="U55" s="82"/>
      <c r="V55" s="83"/>
      <c r="W55" s="84"/>
      <c r="X55" s="85"/>
      <c r="Y55" s="86"/>
      <c r="Z55" s="87"/>
      <c r="AA55" s="88"/>
      <c r="AB55" s="89"/>
      <c r="AC55" s="89"/>
      <c r="AD55" s="89"/>
    </row>
    <row r="56" spans="1:30" s="105" customFormat="1" ht="39" customHeight="1" thickBot="1" x14ac:dyDescent="0.45">
      <c r="A56" s="90" t="s">
        <v>28</v>
      </c>
      <c r="B56" s="91">
        <f>SUM(B5:B55)</f>
        <v>0</v>
      </c>
      <c r="C56" s="92">
        <f>SUM(C5:C55)</f>
        <v>0</v>
      </c>
      <c r="D56" s="93"/>
      <c r="E56" s="94"/>
      <c r="F56" s="95"/>
      <c r="G56" s="96"/>
      <c r="H56" s="97"/>
      <c r="I56" s="98"/>
      <c r="J56" s="99"/>
      <c r="K56" s="100"/>
      <c r="L56" s="101">
        <f>SUM(L5:L55)</f>
        <v>0</v>
      </c>
      <c r="M56" s="102"/>
      <c r="N56" s="103"/>
      <c r="O56" s="104"/>
      <c r="Q56" s="106"/>
      <c r="R56" s="102"/>
      <c r="S56" s="107"/>
      <c r="T56" s="108"/>
      <c r="U56" s="109"/>
      <c r="V56" s="110"/>
      <c r="W56" s="111"/>
      <c r="X56" s="112"/>
      <c r="Y56" s="113"/>
      <c r="Z56" s="114"/>
      <c r="AA56" s="115"/>
      <c r="AB56" s="116"/>
      <c r="AC56" s="116"/>
      <c r="AD56" s="116"/>
    </row>
    <row r="57" spans="1:30" ht="22.5" customHeight="1" thickTop="1" x14ac:dyDescent="0.4">
      <c r="B57" s="117"/>
      <c r="F57" s="118"/>
      <c r="G57" s="119"/>
      <c r="H57" s="120"/>
      <c r="J57" s="32"/>
      <c r="L57" s="121"/>
      <c r="M57" s="49"/>
      <c r="N57" s="50"/>
      <c r="O57" s="51"/>
      <c r="Q57" s="52"/>
      <c r="R57" s="49"/>
      <c r="S57" s="53"/>
      <c r="T57" s="54"/>
      <c r="U57" s="55"/>
      <c r="AB57" s="17"/>
    </row>
  </sheetData>
  <sheetProtection sheet="1" objects="1" scenarios="1"/>
  <mergeCells count="2">
    <mergeCell ref="A1:L1"/>
    <mergeCell ref="A2:L2"/>
  </mergeCells>
  <phoneticPr fontId="1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>
    <tabColor rgb="FFF5F5F5"/>
  </sheetPr>
  <dimension ref="A1:C125"/>
  <sheetViews>
    <sheetView zoomScaleNormal="100" workbookViewId="0">
      <pane ySplit="3" topLeftCell="A4" activePane="bottomLeft" state="frozen"/>
      <selection activeCell="A9" sqref="A9"/>
      <selection pane="bottomLeft" sqref="A1:C1"/>
    </sheetView>
  </sheetViews>
  <sheetFormatPr defaultRowHeight="14.25" x14ac:dyDescent="0.4"/>
  <cols>
    <col min="1" max="1" width="88.5" style="124" customWidth="1"/>
    <col min="2" max="2" width="13.875" style="135" customWidth="1"/>
    <col min="3" max="3" width="10.875" style="136" customWidth="1"/>
    <col min="4" max="16384" width="9" style="124"/>
  </cols>
  <sheetData>
    <row r="1" spans="1:3" ht="63" customHeight="1" x14ac:dyDescent="0.4">
      <c r="A1" s="1232" t="s">
        <v>154</v>
      </c>
      <c r="B1" s="1232"/>
      <c r="C1" s="1232"/>
    </row>
    <row r="2" spans="1:3" s="125" customFormat="1" ht="18" customHeight="1" x14ac:dyDescent="0.4">
      <c r="A2" s="1233" t="s">
        <v>10</v>
      </c>
      <c r="B2" s="1233"/>
      <c r="C2" s="1233"/>
    </row>
    <row r="3" spans="1:3" s="125" customFormat="1" ht="18" customHeight="1" x14ac:dyDescent="0.4">
      <c r="A3" s="581"/>
      <c r="B3" s="1234">
        <f ca="1">NOW()</f>
        <v>44276.014670717595</v>
      </c>
      <c r="C3" s="1234"/>
    </row>
    <row r="4" spans="1:3" s="127" customFormat="1" ht="33" customHeight="1" x14ac:dyDescent="0.15">
      <c r="A4" s="870" t="str">
        <f>'03月カード利用明細表'!A4</f>
        <v>〇〇カード１</v>
      </c>
      <c r="B4" s="869" t="str">
        <f>'03月カード利用明細表'!B4</f>
        <v>引落口座：〇〇銀行</v>
      </c>
      <c r="C4" s="867"/>
    </row>
    <row r="5" spans="1:3" s="127" customFormat="1" ht="18" customHeight="1" x14ac:dyDescent="0.15">
      <c r="A5" s="849" t="str">
        <f>'03月カード利用明細表'!A5</f>
        <v>前々月１６日～前月１５日までの使用分 　　今月10日支払</v>
      </c>
      <c r="B5" s="868"/>
      <c r="C5" s="868"/>
    </row>
    <row r="6" spans="1:3" s="131" customFormat="1" ht="21" customHeight="1" x14ac:dyDescent="0.4">
      <c r="A6" s="128" t="s">
        <v>30</v>
      </c>
      <c r="B6" s="129" t="s">
        <v>31</v>
      </c>
      <c r="C6" s="130" t="s">
        <v>32</v>
      </c>
    </row>
    <row r="7" spans="1:3" ht="21" customHeight="1" x14ac:dyDescent="0.4">
      <c r="A7" s="942"/>
      <c r="B7" s="943"/>
      <c r="C7" s="944"/>
    </row>
    <row r="8" spans="1:3" ht="21" customHeight="1" x14ac:dyDescent="0.4">
      <c r="A8" s="945"/>
      <c r="B8" s="946"/>
      <c r="C8" s="947"/>
    </row>
    <row r="9" spans="1:3" ht="21" customHeight="1" x14ac:dyDescent="0.4">
      <c r="A9" s="945"/>
      <c r="B9" s="946"/>
      <c r="C9" s="947"/>
    </row>
    <row r="10" spans="1:3" ht="21" customHeight="1" x14ac:dyDescent="0.4">
      <c r="A10" s="945"/>
      <c r="B10" s="946"/>
      <c r="C10" s="948"/>
    </row>
    <row r="11" spans="1:3" ht="21" customHeight="1" x14ac:dyDescent="0.4">
      <c r="A11" s="945"/>
      <c r="B11" s="946"/>
      <c r="C11" s="948"/>
    </row>
    <row r="12" spans="1:3" ht="21" customHeight="1" x14ac:dyDescent="0.4">
      <c r="A12" s="945"/>
      <c r="B12" s="946"/>
      <c r="C12" s="948"/>
    </row>
    <row r="13" spans="1:3" ht="21" customHeight="1" x14ac:dyDescent="0.4">
      <c r="A13" s="949"/>
      <c r="B13" s="950"/>
      <c r="C13" s="951"/>
    </row>
    <row r="14" spans="1:3" ht="21" customHeight="1" x14ac:dyDescent="0.4">
      <c r="A14" s="132" t="s">
        <v>155</v>
      </c>
      <c r="B14" s="133">
        <f>SUM(B7:B13)</f>
        <v>0</v>
      </c>
      <c r="C14" s="134"/>
    </row>
    <row r="15" spans="1:3" ht="16.5" customHeight="1" x14ac:dyDescent="0.4"/>
    <row r="16" spans="1:3" s="127" customFormat="1" ht="33" customHeight="1" x14ac:dyDescent="0.15">
      <c r="A16" s="870" t="str">
        <f>'03月カード利用明細表'!A16</f>
        <v>〇〇カード２</v>
      </c>
      <c r="B16" s="869" t="str">
        <f>'03月カード利用明細表'!B16</f>
        <v>引落口座：〇〇銀行</v>
      </c>
      <c r="C16" s="867"/>
    </row>
    <row r="17" spans="1:3" s="127" customFormat="1" ht="18" customHeight="1" x14ac:dyDescent="0.15">
      <c r="A17" s="849" t="str">
        <f>'03月カード利用明細表'!A17</f>
        <v>前々月１６日～前月１５日までの使用分 　　今月10日支払</v>
      </c>
      <c r="B17" s="868"/>
      <c r="C17" s="868"/>
    </row>
    <row r="18" spans="1:3" s="131" customFormat="1" ht="21" customHeight="1" x14ac:dyDescent="0.4">
      <c r="A18" s="128" t="s">
        <v>30</v>
      </c>
      <c r="B18" s="129" t="s">
        <v>31</v>
      </c>
      <c r="C18" s="130" t="s">
        <v>32</v>
      </c>
    </row>
    <row r="19" spans="1:3" ht="21" customHeight="1" x14ac:dyDescent="0.4">
      <c r="A19" s="942"/>
      <c r="B19" s="943"/>
      <c r="C19" s="944"/>
    </row>
    <row r="20" spans="1:3" ht="21" customHeight="1" x14ac:dyDescent="0.4">
      <c r="A20" s="945"/>
      <c r="B20" s="946"/>
      <c r="C20" s="947"/>
    </row>
    <row r="21" spans="1:3" ht="21" customHeight="1" x14ac:dyDescent="0.4">
      <c r="A21" s="945"/>
      <c r="B21" s="946"/>
      <c r="C21" s="947"/>
    </row>
    <row r="22" spans="1:3" ht="21" customHeight="1" x14ac:dyDescent="0.4">
      <c r="A22" s="945"/>
      <c r="B22" s="946"/>
      <c r="C22" s="948"/>
    </row>
    <row r="23" spans="1:3" ht="21" customHeight="1" x14ac:dyDescent="0.4">
      <c r="A23" s="945"/>
      <c r="B23" s="946"/>
      <c r="C23" s="948"/>
    </row>
    <row r="24" spans="1:3" ht="21" customHeight="1" x14ac:dyDescent="0.4">
      <c r="A24" s="945"/>
      <c r="B24" s="946"/>
      <c r="C24" s="948"/>
    </row>
    <row r="25" spans="1:3" ht="21" customHeight="1" x14ac:dyDescent="0.4">
      <c r="A25" s="949"/>
      <c r="B25" s="950"/>
      <c r="C25" s="951"/>
    </row>
    <row r="26" spans="1:3" ht="21" customHeight="1" x14ac:dyDescent="0.4">
      <c r="A26" s="132" t="s">
        <v>155</v>
      </c>
      <c r="B26" s="133">
        <f>SUM(B19:B25)</f>
        <v>0</v>
      </c>
      <c r="C26" s="134"/>
    </row>
    <row r="27" spans="1:3" ht="16.5" customHeight="1" x14ac:dyDescent="0.4"/>
    <row r="28" spans="1:3" s="127" customFormat="1" ht="33" customHeight="1" x14ac:dyDescent="0.15">
      <c r="A28" s="870" t="str">
        <f>'03月カード利用明細表'!A28</f>
        <v>〇〇カード３</v>
      </c>
      <c r="B28" s="869" t="str">
        <f>'03月カード利用明細表'!B28</f>
        <v>引落口座：〇〇銀行</v>
      </c>
      <c r="C28" s="867"/>
    </row>
    <row r="29" spans="1:3" s="127" customFormat="1" ht="18" customHeight="1" x14ac:dyDescent="0.15">
      <c r="A29" s="849" t="str">
        <f>'03月カード利用明細表'!A29</f>
        <v>前々月１６日～前月１５日までの使用分 　　今月10日支払</v>
      </c>
      <c r="B29" s="868"/>
      <c r="C29" s="868"/>
    </row>
    <row r="30" spans="1:3" s="131" customFormat="1" ht="21" customHeight="1" x14ac:dyDescent="0.4">
      <c r="A30" s="128" t="s">
        <v>30</v>
      </c>
      <c r="B30" s="129" t="s">
        <v>31</v>
      </c>
      <c r="C30" s="130" t="s">
        <v>32</v>
      </c>
    </row>
    <row r="31" spans="1:3" ht="21" customHeight="1" x14ac:dyDescent="0.4">
      <c r="A31" s="942"/>
      <c r="B31" s="943"/>
      <c r="C31" s="944"/>
    </row>
    <row r="32" spans="1:3" ht="21" customHeight="1" x14ac:dyDescent="0.4">
      <c r="A32" s="945"/>
      <c r="B32" s="946"/>
      <c r="C32" s="947"/>
    </row>
    <row r="33" spans="1:3" ht="21" customHeight="1" x14ac:dyDescent="0.4">
      <c r="A33" s="945"/>
      <c r="B33" s="946"/>
      <c r="C33" s="947"/>
    </row>
    <row r="34" spans="1:3" ht="21" customHeight="1" x14ac:dyDescent="0.4">
      <c r="A34" s="945"/>
      <c r="B34" s="946"/>
      <c r="C34" s="948"/>
    </row>
    <row r="35" spans="1:3" ht="21" customHeight="1" x14ac:dyDescent="0.4">
      <c r="A35" s="945"/>
      <c r="B35" s="946"/>
      <c r="C35" s="948"/>
    </row>
    <row r="36" spans="1:3" ht="21" customHeight="1" x14ac:dyDescent="0.4">
      <c r="A36" s="945"/>
      <c r="B36" s="946"/>
      <c r="C36" s="948"/>
    </row>
    <row r="37" spans="1:3" ht="21" customHeight="1" x14ac:dyDescent="0.4">
      <c r="A37" s="949"/>
      <c r="B37" s="950"/>
      <c r="C37" s="951"/>
    </row>
    <row r="38" spans="1:3" ht="21" customHeight="1" x14ac:dyDescent="0.4">
      <c r="A38" s="132" t="s">
        <v>155</v>
      </c>
      <c r="B38" s="133">
        <f>SUM(B31:B37)</f>
        <v>0</v>
      </c>
      <c r="C38" s="134"/>
    </row>
    <row r="39" spans="1:3" ht="16.5" customHeight="1" x14ac:dyDescent="0.4"/>
    <row r="40" spans="1:3" s="127" customFormat="1" ht="33" customHeight="1" x14ac:dyDescent="0.15">
      <c r="A40" s="870" t="str">
        <f>'03月カード利用明細表'!A40</f>
        <v>〇〇カード４</v>
      </c>
      <c r="B40" s="869" t="str">
        <f>'03月カード利用明細表'!B40</f>
        <v>引落口座：〇〇銀行</v>
      </c>
      <c r="C40" s="867"/>
    </row>
    <row r="41" spans="1:3" s="127" customFormat="1" ht="18" customHeight="1" x14ac:dyDescent="0.15">
      <c r="A41" s="849" t="str">
        <f>'03月カード利用明細表'!A41</f>
        <v>前々月１６日～前月１５日までの使用分 　　今月10日支払</v>
      </c>
      <c r="B41" s="868"/>
      <c r="C41" s="868"/>
    </row>
    <row r="42" spans="1:3" s="131" customFormat="1" ht="21" customHeight="1" x14ac:dyDescent="0.4">
      <c r="A42" s="128" t="s">
        <v>30</v>
      </c>
      <c r="B42" s="129" t="s">
        <v>31</v>
      </c>
      <c r="C42" s="130" t="s">
        <v>32</v>
      </c>
    </row>
    <row r="43" spans="1:3" ht="21" customHeight="1" x14ac:dyDescent="0.4">
      <c r="A43" s="942"/>
      <c r="B43" s="943"/>
      <c r="C43" s="944"/>
    </row>
    <row r="44" spans="1:3" ht="21" customHeight="1" x14ac:dyDescent="0.4">
      <c r="A44" s="945"/>
      <c r="B44" s="946"/>
      <c r="C44" s="947"/>
    </row>
    <row r="45" spans="1:3" ht="21" customHeight="1" x14ac:dyDescent="0.4">
      <c r="A45" s="945"/>
      <c r="B45" s="946"/>
      <c r="C45" s="947"/>
    </row>
    <row r="46" spans="1:3" ht="21" customHeight="1" x14ac:dyDescent="0.4">
      <c r="A46" s="945"/>
      <c r="B46" s="946"/>
      <c r="C46" s="948"/>
    </row>
    <row r="47" spans="1:3" ht="21" customHeight="1" x14ac:dyDescent="0.4">
      <c r="A47" s="945"/>
      <c r="B47" s="946"/>
      <c r="C47" s="948"/>
    </row>
    <row r="48" spans="1:3" ht="21" customHeight="1" x14ac:dyDescent="0.4">
      <c r="A48" s="945"/>
      <c r="B48" s="946"/>
      <c r="C48" s="948"/>
    </row>
    <row r="49" spans="1:3" ht="21" customHeight="1" x14ac:dyDescent="0.4">
      <c r="A49" s="949"/>
      <c r="B49" s="950"/>
      <c r="C49" s="951"/>
    </row>
    <row r="50" spans="1:3" ht="21" customHeight="1" x14ac:dyDescent="0.4">
      <c r="A50" s="132" t="s">
        <v>155</v>
      </c>
      <c r="B50" s="133">
        <f>SUM(B43:B49)</f>
        <v>0</v>
      </c>
      <c r="C50" s="134"/>
    </row>
    <row r="51" spans="1:3" ht="16.5" customHeight="1" x14ac:dyDescent="0.4"/>
    <row r="52" spans="1:3" s="127" customFormat="1" ht="33" customHeight="1" x14ac:dyDescent="0.15">
      <c r="A52" s="870" t="str">
        <f>'03月カード利用明細表'!A52</f>
        <v>〇〇カード５</v>
      </c>
      <c r="B52" s="869" t="str">
        <f>'03月カード利用明細表'!B52</f>
        <v>引落口座：〇〇銀行</v>
      </c>
      <c r="C52" s="867"/>
    </row>
    <row r="53" spans="1:3" s="127" customFormat="1" ht="18" customHeight="1" x14ac:dyDescent="0.15">
      <c r="A53" s="849" t="str">
        <f>'03月カード利用明細表'!A53</f>
        <v>前々月１６日～前月１５日までの使用分 　　今月10日支払</v>
      </c>
      <c r="B53" s="868"/>
      <c r="C53" s="868"/>
    </row>
    <row r="54" spans="1:3" s="131" customFormat="1" ht="21" customHeight="1" x14ac:dyDescent="0.4">
      <c r="A54" s="128" t="s">
        <v>30</v>
      </c>
      <c r="B54" s="129" t="s">
        <v>31</v>
      </c>
      <c r="C54" s="130" t="s">
        <v>32</v>
      </c>
    </row>
    <row r="55" spans="1:3" ht="21" customHeight="1" x14ac:dyDescent="0.4">
      <c r="A55" s="942"/>
      <c r="B55" s="943"/>
      <c r="C55" s="944"/>
    </row>
    <row r="56" spans="1:3" ht="21" customHeight="1" x14ac:dyDescent="0.4">
      <c r="A56" s="945"/>
      <c r="B56" s="946"/>
      <c r="C56" s="947"/>
    </row>
    <row r="57" spans="1:3" ht="21" customHeight="1" x14ac:dyDescent="0.4">
      <c r="A57" s="945"/>
      <c r="B57" s="946"/>
      <c r="C57" s="947"/>
    </row>
    <row r="58" spans="1:3" ht="21" customHeight="1" x14ac:dyDescent="0.4">
      <c r="A58" s="945"/>
      <c r="B58" s="946"/>
      <c r="C58" s="948"/>
    </row>
    <row r="59" spans="1:3" ht="21" customHeight="1" x14ac:dyDescent="0.4">
      <c r="A59" s="945"/>
      <c r="B59" s="946"/>
      <c r="C59" s="948"/>
    </row>
    <row r="60" spans="1:3" ht="21" customHeight="1" x14ac:dyDescent="0.4">
      <c r="A60" s="945"/>
      <c r="B60" s="946"/>
      <c r="C60" s="948"/>
    </row>
    <row r="61" spans="1:3" ht="21" customHeight="1" x14ac:dyDescent="0.4">
      <c r="A61" s="949"/>
      <c r="B61" s="950"/>
      <c r="C61" s="951"/>
    </row>
    <row r="62" spans="1:3" ht="21" customHeight="1" x14ac:dyDescent="0.4">
      <c r="A62" s="132" t="s">
        <v>155</v>
      </c>
      <c r="B62" s="133">
        <f>SUM(B55:B61)</f>
        <v>0</v>
      </c>
      <c r="C62" s="134"/>
    </row>
    <row r="63" spans="1:3" ht="16.5" customHeight="1" x14ac:dyDescent="0.4"/>
    <row r="64" spans="1:3" s="127" customFormat="1" ht="33" customHeight="1" x14ac:dyDescent="0.15">
      <c r="A64" s="870" t="str">
        <f>'03月カード利用明細表'!A64</f>
        <v>〇〇カード６</v>
      </c>
      <c r="B64" s="869" t="str">
        <f>'03月カード利用明細表'!B64</f>
        <v>引落口座：〇〇銀行</v>
      </c>
      <c r="C64" s="867"/>
    </row>
    <row r="65" spans="1:3" s="127" customFormat="1" ht="18" customHeight="1" x14ac:dyDescent="0.15">
      <c r="A65" s="849" t="str">
        <f>'03月カード利用明細表'!A65</f>
        <v>前々月１６日～前月１５日までの使用分 　　今月10日支払</v>
      </c>
      <c r="B65" s="868"/>
      <c r="C65" s="868"/>
    </row>
    <row r="66" spans="1:3" s="131" customFormat="1" ht="21" customHeight="1" x14ac:dyDescent="0.4">
      <c r="A66" s="128" t="s">
        <v>30</v>
      </c>
      <c r="B66" s="129" t="s">
        <v>31</v>
      </c>
      <c r="C66" s="130" t="s">
        <v>32</v>
      </c>
    </row>
    <row r="67" spans="1:3" ht="21" customHeight="1" x14ac:dyDescent="0.4">
      <c r="A67" s="942"/>
      <c r="B67" s="943"/>
      <c r="C67" s="944"/>
    </row>
    <row r="68" spans="1:3" ht="21" customHeight="1" x14ac:dyDescent="0.4">
      <c r="A68" s="945"/>
      <c r="B68" s="946"/>
      <c r="C68" s="947"/>
    </row>
    <row r="69" spans="1:3" ht="21" customHeight="1" x14ac:dyDescent="0.4">
      <c r="A69" s="945"/>
      <c r="B69" s="946"/>
      <c r="C69" s="947"/>
    </row>
    <row r="70" spans="1:3" ht="21" customHeight="1" x14ac:dyDescent="0.4">
      <c r="A70" s="945"/>
      <c r="B70" s="946"/>
      <c r="C70" s="948"/>
    </row>
    <row r="71" spans="1:3" ht="21" customHeight="1" x14ac:dyDescent="0.4">
      <c r="A71" s="945"/>
      <c r="B71" s="946"/>
      <c r="C71" s="948"/>
    </row>
    <row r="72" spans="1:3" ht="21" customHeight="1" x14ac:dyDescent="0.4">
      <c r="A72" s="945"/>
      <c r="B72" s="946"/>
      <c r="C72" s="948"/>
    </row>
    <row r="73" spans="1:3" ht="21" customHeight="1" x14ac:dyDescent="0.4">
      <c r="A73" s="949"/>
      <c r="B73" s="950"/>
      <c r="C73" s="951"/>
    </row>
    <row r="74" spans="1:3" ht="21" customHeight="1" x14ac:dyDescent="0.4">
      <c r="A74" s="132" t="s">
        <v>155</v>
      </c>
      <c r="B74" s="133">
        <f>SUM(B67:B73)</f>
        <v>0</v>
      </c>
      <c r="C74" s="134"/>
    </row>
    <row r="75" spans="1:3" ht="16.5" customHeight="1" x14ac:dyDescent="0.4"/>
    <row r="76" spans="1:3" s="127" customFormat="1" ht="33" customHeight="1" x14ac:dyDescent="0.15">
      <c r="A76" s="870" t="str">
        <f>'03月カード利用明細表'!A76</f>
        <v>〇〇カード７</v>
      </c>
      <c r="B76" s="869" t="str">
        <f>'03月カード利用明細表'!B76</f>
        <v>引落口座：〇〇銀行</v>
      </c>
      <c r="C76" s="867"/>
    </row>
    <row r="77" spans="1:3" s="127" customFormat="1" ht="18" customHeight="1" x14ac:dyDescent="0.15">
      <c r="A77" s="849" t="str">
        <f>'03月カード利用明細表'!A77</f>
        <v>前々月１６日～前月１５日までの使用分 　　今月10日支払</v>
      </c>
      <c r="B77" s="868"/>
      <c r="C77" s="868"/>
    </row>
    <row r="78" spans="1:3" s="131" customFormat="1" ht="21" customHeight="1" x14ac:dyDescent="0.4">
      <c r="A78" s="128" t="s">
        <v>30</v>
      </c>
      <c r="B78" s="129" t="s">
        <v>31</v>
      </c>
      <c r="C78" s="130" t="s">
        <v>32</v>
      </c>
    </row>
    <row r="79" spans="1:3" ht="21" customHeight="1" x14ac:dyDescent="0.4">
      <c r="A79" s="942"/>
      <c r="B79" s="943"/>
      <c r="C79" s="944"/>
    </row>
    <row r="80" spans="1:3" ht="21" customHeight="1" x14ac:dyDescent="0.4">
      <c r="A80" s="945"/>
      <c r="B80" s="946"/>
      <c r="C80" s="947"/>
    </row>
    <row r="81" spans="1:3" ht="21" customHeight="1" x14ac:dyDescent="0.4">
      <c r="A81" s="945"/>
      <c r="B81" s="946"/>
      <c r="C81" s="947"/>
    </row>
    <row r="82" spans="1:3" ht="21" customHeight="1" x14ac:dyDescent="0.4">
      <c r="A82" s="945"/>
      <c r="B82" s="946"/>
      <c r="C82" s="948"/>
    </row>
    <row r="83" spans="1:3" ht="21" customHeight="1" x14ac:dyDescent="0.4">
      <c r="A83" s="945"/>
      <c r="B83" s="946"/>
      <c r="C83" s="948"/>
    </row>
    <row r="84" spans="1:3" ht="21" customHeight="1" x14ac:dyDescent="0.4">
      <c r="A84" s="945"/>
      <c r="B84" s="946"/>
      <c r="C84" s="948"/>
    </row>
    <row r="85" spans="1:3" ht="21" customHeight="1" x14ac:dyDescent="0.4">
      <c r="A85" s="949"/>
      <c r="B85" s="950"/>
      <c r="C85" s="951"/>
    </row>
    <row r="86" spans="1:3" ht="21" customHeight="1" x14ac:dyDescent="0.4">
      <c r="A86" s="132" t="s">
        <v>155</v>
      </c>
      <c r="B86" s="133">
        <f>SUM(B79:B85)</f>
        <v>0</v>
      </c>
      <c r="C86" s="134"/>
    </row>
    <row r="87" spans="1:3" ht="16.5" customHeight="1" x14ac:dyDescent="0.4"/>
    <row r="88" spans="1:3" s="127" customFormat="1" ht="33" customHeight="1" x14ac:dyDescent="0.15">
      <c r="A88" s="870" t="str">
        <f>'03月カード利用明細表'!A88</f>
        <v>〇〇カード８</v>
      </c>
      <c r="B88" s="869" t="str">
        <f>'03月カード利用明細表'!B88</f>
        <v>引落口座：〇〇銀行</v>
      </c>
      <c r="C88" s="867"/>
    </row>
    <row r="89" spans="1:3" s="127" customFormat="1" ht="18" customHeight="1" x14ac:dyDescent="0.15">
      <c r="A89" s="849" t="str">
        <f>'03月カード利用明細表'!A89</f>
        <v>前々月１６日～前月１５日までの使用分 　　今月10日支払</v>
      </c>
      <c r="B89" s="868"/>
      <c r="C89" s="868"/>
    </row>
    <row r="90" spans="1:3" s="131" customFormat="1" ht="21" customHeight="1" x14ac:dyDescent="0.4">
      <c r="A90" s="128" t="s">
        <v>30</v>
      </c>
      <c r="B90" s="129" t="s">
        <v>31</v>
      </c>
      <c r="C90" s="130" t="s">
        <v>32</v>
      </c>
    </row>
    <row r="91" spans="1:3" ht="21" customHeight="1" x14ac:dyDescent="0.4">
      <c r="A91" s="942"/>
      <c r="B91" s="943"/>
      <c r="C91" s="944"/>
    </row>
    <row r="92" spans="1:3" ht="21" customHeight="1" x14ac:dyDescent="0.4">
      <c r="A92" s="945"/>
      <c r="B92" s="946"/>
      <c r="C92" s="947"/>
    </row>
    <row r="93" spans="1:3" ht="21" customHeight="1" x14ac:dyDescent="0.4">
      <c r="A93" s="945"/>
      <c r="B93" s="946"/>
      <c r="C93" s="947"/>
    </row>
    <row r="94" spans="1:3" ht="21" customHeight="1" x14ac:dyDescent="0.4">
      <c r="A94" s="945"/>
      <c r="B94" s="946"/>
      <c r="C94" s="948"/>
    </row>
    <row r="95" spans="1:3" ht="21" customHeight="1" x14ac:dyDescent="0.4">
      <c r="A95" s="945"/>
      <c r="B95" s="946"/>
      <c r="C95" s="948"/>
    </row>
    <row r="96" spans="1:3" ht="21" customHeight="1" x14ac:dyDescent="0.4">
      <c r="A96" s="945"/>
      <c r="B96" s="946"/>
      <c r="C96" s="948"/>
    </row>
    <row r="97" spans="1:3" ht="21" customHeight="1" x14ac:dyDescent="0.4">
      <c r="A97" s="949"/>
      <c r="B97" s="950"/>
      <c r="C97" s="951"/>
    </row>
    <row r="98" spans="1:3" ht="21" customHeight="1" x14ac:dyDescent="0.4">
      <c r="A98" s="132" t="s">
        <v>155</v>
      </c>
      <c r="B98" s="133">
        <f>SUM(B91:B97)</f>
        <v>0</v>
      </c>
      <c r="C98" s="134"/>
    </row>
    <row r="99" spans="1:3" ht="16.5" customHeight="1" x14ac:dyDescent="0.4"/>
    <row r="100" spans="1:3" s="127" customFormat="1" ht="33" customHeight="1" x14ac:dyDescent="0.15">
      <c r="A100" s="870" t="str">
        <f>'03月カード利用明細表'!A100</f>
        <v>〇〇カード９</v>
      </c>
      <c r="B100" s="869" t="str">
        <f>'03月カード利用明細表'!B100</f>
        <v>引落口座：〇〇銀行</v>
      </c>
      <c r="C100" s="867"/>
    </row>
    <row r="101" spans="1:3" s="127" customFormat="1" ht="18" customHeight="1" x14ac:dyDescent="0.15">
      <c r="A101" s="849" t="str">
        <f>'03月カード利用明細表'!A101</f>
        <v>前々月１６日～前月１５日までの使用分 　　今月10日支払</v>
      </c>
      <c r="B101" s="868"/>
      <c r="C101" s="868"/>
    </row>
    <row r="102" spans="1:3" s="131" customFormat="1" ht="21" customHeight="1" x14ac:dyDescent="0.4">
      <c r="A102" s="128" t="s">
        <v>30</v>
      </c>
      <c r="B102" s="129" t="s">
        <v>31</v>
      </c>
      <c r="C102" s="130" t="s">
        <v>32</v>
      </c>
    </row>
    <row r="103" spans="1:3" ht="21" customHeight="1" x14ac:dyDescent="0.4">
      <c r="A103" s="942"/>
      <c r="B103" s="943"/>
      <c r="C103" s="944"/>
    </row>
    <row r="104" spans="1:3" ht="21" customHeight="1" x14ac:dyDescent="0.4">
      <c r="A104" s="945"/>
      <c r="B104" s="946"/>
      <c r="C104" s="947"/>
    </row>
    <row r="105" spans="1:3" ht="21" customHeight="1" x14ac:dyDescent="0.4">
      <c r="A105" s="945"/>
      <c r="B105" s="946"/>
      <c r="C105" s="947"/>
    </row>
    <row r="106" spans="1:3" ht="21" customHeight="1" x14ac:dyDescent="0.4">
      <c r="A106" s="945"/>
      <c r="B106" s="946"/>
      <c r="C106" s="948"/>
    </row>
    <row r="107" spans="1:3" ht="21" customHeight="1" x14ac:dyDescent="0.4">
      <c r="A107" s="945"/>
      <c r="B107" s="946"/>
      <c r="C107" s="948"/>
    </row>
    <row r="108" spans="1:3" ht="21" customHeight="1" x14ac:dyDescent="0.4">
      <c r="A108" s="945"/>
      <c r="B108" s="946"/>
      <c r="C108" s="948"/>
    </row>
    <row r="109" spans="1:3" ht="21" customHeight="1" x14ac:dyDescent="0.4">
      <c r="A109" s="949"/>
      <c r="B109" s="950"/>
      <c r="C109" s="951"/>
    </row>
    <row r="110" spans="1:3" ht="21" customHeight="1" x14ac:dyDescent="0.4">
      <c r="A110" s="132" t="s">
        <v>155</v>
      </c>
      <c r="B110" s="133">
        <f>SUM(B103:B109)</f>
        <v>0</v>
      </c>
      <c r="C110" s="134"/>
    </row>
    <row r="111" spans="1:3" ht="16.5" customHeight="1" x14ac:dyDescent="0.4"/>
    <row r="112" spans="1:3" s="127" customFormat="1" ht="33" customHeight="1" x14ac:dyDescent="0.15">
      <c r="A112" s="870" t="str">
        <f>'03月カード利用明細表'!A112</f>
        <v>〇〇カード１０</v>
      </c>
      <c r="B112" s="869" t="str">
        <f>'03月カード利用明細表'!B112</f>
        <v>引落口座：〇〇銀行</v>
      </c>
      <c r="C112" s="867"/>
    </row>
    <row r="113" spans="1:3" s="127" customFormat="1" ht="18" customHeight="1" x14ac:dyDescent="0.15">
      <c r="A113" s="849" t="str">
        <f>'03月カード利用明細表'!A113</f>
        <v>前々月１６日～前月１５日までの使用分 　　今月10日支払</v>
      </c>
      <c r="B113" s="868"/>
      <c r="C113" s="868"/>
    </row>
    <row r="114" spans="1:3" s="131" customFormat="1" ht="21" customHeight="1" x14ac:dyDescent="0.4">
      <c r="A114" s="128" t="s">
        <v>30</v>
      </c>
      <c r="B114" s="129" t="s">
        <v>31</v>
      </c>
      <c r="C114" s="130" t="s">
        <v>32</v>
      </c>
    </row>
    <row r="115" spans="1:3" ht="21" customHeight="1" x14ac:dyDescent="0.4">
      <c r="A115" s="942"/>
      <c r="B115" s="943"/>
      <c r="C115" s="944"/>
    </row>
    <row r="116" spans="1:3" ht="21" customHeight="1" x14ac:dyDescent="0.4">
      <c r="A116" s="945"/>
      <c r="B116" s="946"/>
      <c r="C116" s="947"/>
    </row>
    <row r="117" spans="1:3" ht="21" customHeight="1" x14ac:dyDescent="0.4">
      <c r="A117" s="945"/>
      <c r="B117" s="946"/>
      <c r="C117" s="947"/>
    </row>
    <row r="118" spans="1:3" ht="21" customHeight="1" x14ac:dyDescent="0.4">
      <c r="A118" s="945"/>
      <c r="B118" s="946"/>
      <c r="C118" s="948"/>
    </row>
    <row r="119" spans="1:3" ht="21" customHeight="1" x14ac:dyDescent="0.4">
      <c r="A119" s="945"/>
      <c r="B119" s="946"/>
      <c r="C119" s="948"/>
    </row>
    <row r="120" spans="1:3" ht="21" customHeight="1" x14ac:dyDescent="0.4">
      <c r="A120" s="945"/>
      <c r="B120" s="946"/>
      <c r="C120" s="948"/>
    </row>
    <row r="121" spans="1:3" ht="21" customHeight="1" x14ac:dyDescent="0.4">
      <c r="A121" s="949"/>
      <c r="B121" s="950"/>
      <c r="C121" s="951"/>
    </row>
    <row r="122" spans="1:3" ht="21" customHeight="1" x14ac:dyDescent="0.4">
      <c r="A122" s="132" t="s">
        <v>155</v>
      </c>
      <c r="B122" s="133">
        <f>SUM(B115:B121)</f>
        <v>0</v>
      </c>
      <c r="C122" s="134"/>
    </row>
    <row r="123" spans="1:3" ht="16.5" customHeight="1" x14ac:dyDescent="0.4"/>
    <row r="124" spans="1:3" ht="16.5" customHeight="1" x14ac:dyDescent="0.4"/>
    <row r="125" spans="1:3" ht="27" customHeight="1" x14ac:dyDescent="0.4">
      <c r="A125" s="137" t="s">
        <v>156</v>
      </c>
      <c r="B125" s="138">
        <f>B14+B26+B38+B50+B62+B74+B86+B98+B110+B122</f>
        <v>0</v>
      </c>
    </row>
  </sheetData>
  <sheetProtection sheet="1" objects="1" scenarios="1"/>
  <mergeCells count="3">
    <mergeCell ref="A1:C1"/>
    <mergeCell ref="A2:C2"/>
    <mergeCell ref="B3:C3"/>
  </mergeCells>
  <phoneticPr fontId="1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>
    <tabColor rgb="FFF5F5F5"/>
  </sheetPr>
  <dimension ref="A1:Y38"/>
  <sheetViews>
    <sheetView workbookViewId="0">
      <pane xSplit="2" ySplit="4" topLeftCell="D5" activePane="bottomRight" state="frozen"/>
      <selection activeCell="C18" sqref="C18"/>
      <selection pane="topRight" activeCell="C18" sqref="C18"/>
      <selection pane="bottomLeft" activeCell="C18" sqref="C18"/>
      <selection pane="bottomRight" sqref="A1:G1"/>
    </sheetView>
  </sheetViews>
  <sheetFormatPr defaultRowHeight="18.75" x14ac:dyDescent="0.4"/>
  <cols>
    <col min="1" max="1" width="6.625" style="163" customWidth="1"/>
    <col min="2" max="2" width="6" style="163" bestFit="1" customWidth="1"/>
    <col min="3" max="3" width="58.125" style="11" customWidth="1"/>
    <col min="4" max="4" width="12.125" style="17" customWidth="1"/>
    <col min="5" max="5" width="58.125" style="10" customWidth="1"/>
    <col min="6" max="6" width="12.125" style="11" bestFit="1" customWidth="1"/>
    <col min="7" max="7" width="16.125" style="11" customWidth="1"/>
    <col min="8" max="8" width="13.75" style="14" customWidth="1"/>
    <col min="9" max="9" width="14.25" style="15" bestFit="1" customWidth="1"/>
    <col min="10" max="10" width="10.875" style="16" bestFit="1" customWidth="1"/>
    <col min="11" max="11" width="9" style="11"/>
    <col min="12" max="12" width="10.25" style="17" bestFit="1" customWidth="1"/>
    <col min="13" max="13" width="14.5" style="18" customWidth="1"/>
    <col min="14" max="14" width="10.625" style="19" bestFit="1" customWidth="1"/>
    <col min="15" max="15" width="9.125" style="20" bestFit="1" customWidth="1"/>
    <col min="16" max="16" width="9" style="21"/>
    <col min="17" max="17" width="16.5" style="18" customWidth="1"/>
    <col min="18" max="18" width="11.375" style="20" bestFit="1" customWidth="1"/>
    <col min="19" max="19" width="12.125" style="22" customWidth="1"/>
    <col min="20" max="20" width="12.625" style="23" customWidth="1"/>
    <col min="21" max="21" width="10.5" style="24" bestFit="1" customWidth="1"/>
    <col min="22" max="22" width="9.125" style="25" bestFit="1" customWidth="1"/>
    <col min="23" max="23" width="5.125" style="123" customWidth="1"/>
    <col min="24" max="24" width="10" style="17" customWidth="1"/>
    <col min="25" max="25" width="12.25" style="17" customWidth="1"/>
    <col min="26" max="26" width="12.25" style="11" customWidth="1"/>
    <col min="27" max="16384" width="9" style="11"/>
  </cols>
  <sheetData>
    <row r="1" spans="1:23" ht="63" customHeight="1" x14ac:dyDescent="0.4">
      <c r="A1" s="1235" t="s">
        <v>207</v>
      </c>
      <c r="B1" s="1235"/>
      <c r="C1" s="1235"/>
      <c r="D1" s="1235"/>
      <c r="E1" s="1235"/>
      <c r="F1" s="1235"/>
      <c r="G1" s="1235"/>
      <c r="W1" s="31"/>
    </row>
    <row r="2" spans="1:23" ht="19.5" thickBot="1" x14ac:dyDescent="0.45">
      <c r="A2" s="9" t="s">
        <v>151</v>
      </c>
      <c r="B2" s="10"/>
      <c r="D2" s="11"/>
      <c r="E2" s="12" t="s">
        <v>6</v>
      </c>
      <c r="F2" s="13" t="s">
        <v>7</v>
      </c>
      <c r="G2" s="139">
        <f ca="1">NOW()</f>
        <v>44276.014670717595</v>
      </c>
      <c r="W2" s="17"/>
    </row>
    <row r="3" spans="1:23" ht="26.25" customHeight="1" thickBot="1" x14ac:dyDescent="0.45">
      <c r="A3" s="1236" t="s">
        <v>35</v>
      </c>
      <c r="B3" s="1238" t="s">
        <v>36</v>
      </c>
      <c r="C3" s="140" t="s">
        <v>189</v>
      </c>
      <c r="D3" s="141" t="s">
        <v>190</v>
      </c>
      <c r="E3" s="1240" t="s">
        <v>191</v>
      </c>
      <c r="F3" s="1242" t="s">
        <v>173</v>
      </c>
      <c r="G3" s="1244" t="s">
        <v>38</v>
      </c>
      <c r="H3" s="49"/>
      <c r="I3" s="50"/>
      <c r="J3" s="51"/>
      <c r="L3" s="52"/>
      <c r="M3" s="49"/>
      <c r="N3" s="53"/>
      <c r="O3" s="54"/>
      <c r="P3" s="55"/>
      <c r="W3" s="17"/>
    </row>
    <row r="4" spans="1:23" ht="19.5" thickBot="1" x14ac:dyDescent="0.45">
      <c r="A4" s="1237"/>
      <c r="B4" s="1239"/>
      <c r="C4" s="142" t="s">
        <v>39</v>
      </c>
      <c r="D4" s="184">
        <f>'10月現金収支表'!G37</f>
        <v>0</v>
      </c>
      <c r="E4" s="1241"/>
      <c r="F4" s="1243"/>
      <c r="G4" s="1245"/>
      <c r="H4" s="49"/>
      <c r="I4" s="50"/>
      <c r="J4" s="51"/>
      <c r="L4" s="52"/>
      <c r="M4" s="49"/>
      <c r="N4" s="53"/>
      <c r="O4" s="54"/>
      <c r="P4" s="55"/>
      <c r="W4" s="17"/>
    </row>
    <row r="5" spans="1:23" x14ac:dyDescent="0.4">
      <c r="A5" s="143">
        <v>44501</v>
      </c>
      <c r="B5" s="144" t="s">
        <v>103</v>
      </c>
      <c r="C5" s="690"/>
      <c r="D5" s="691"/>
      <c r="E5" s="1088"/>
      <c r="F5" s="1089"/>
      <c r="G5" s="145">
        <f>D5-F5</f>
        <v>0</v>
      </c>
      <c r="H5" s="49"/>
      <c r="I5" s="59"/>
      <c r="J5" s="51"/>
      <c r="L5" s="52"/>
      <c r="M5" s="49"/>
      <c r="N5" s="53"/>
      <c r="O5" s="54"/>
      <c r="P5" s="55"/>
      <c r="W5" s="17"/>
    </row>
    <row r="6" spans="1:23" x14ac:dyDescent="0.4">
      <c r="A6" s="143">
        <v>44502</v>
      </c>
      <c r="B6" s="144" t="s">
        <v>41</v>
      </c>
      <c r="C6" s="692"/>
      <c r="D6" s="693"/>
      <c r="E6" s="1090"/>
      <c r="F6" s="1091"/>
      <c r="G6" s="145">
        <f>D6-F6</f>
        <v>0</v>
      </c>
      <c r="H6" s="49"/>
      <c r="I6" s="50"/>
      <c r="J6" s="51"/>
      <c r="L6" s="52"/>
      <c r="M6" s="49"/>
      <c r="N6" s="53"/>
      <c r="O6" s="54"/>
      <c r="P6" s="55"/>
      <c r="W6" s="17"/>
    </row>
    <row r="7" spans="1:23" x14ac:dyDescent="0.4">
      <c r="A7" s="186">
        <v>44503</v>
      </c>
      <c r="B7" s="150" t="s">
        <v>42</v>
      </c>
      <c r="C7" s="694" t="s">
        <v>152</v>
      </c>
      <c r="D7" s="693"/>
      <c r="E7" s="1090"/>
      <c r="F7" s="1091"/>
      <c r="G7" s="145">
        <f t="shared" ref="G7:G35" si="0">D7-F7</f>
        <v>0</v>
      </c>
      <c r="H7" s="49"/>
      <c r="I7" s="50"/>
      <c r="J7" s="51"/>
      <c r="L7" s="52"/>
      <c r="M7" s="49"/>
      <c r="N7" s="53"/>
      <c r="O7" s="54"/>
      <c r="P7" s="55"/>
      <c r="W7" s="17"/>
    </row>
    <row r="8" spans="1:23" x14ac:dyDescent="0.4">
      <c r="A8" s="143">
        <v>44504</v>
      </c>
      <c r="B8" s="144" t="s">
        <v>43</v>
      </c>
      <c r="C8" s="692"/>
      <c r="D8" s="693"/>
      <c r="E8" s="1090"/>
      <c r="F8" s="1091"/>
      <c r="G8" s="145">
        <f t="shared" si="0"/>
        <v>0</v>
      </c>
      <c r="H8" s="49"/>
      <c r="I8" s="50"/>
      <c r="J8" s="51"/>
      <c r="L8" s="52"/>
      <c r="M8" s="49"/>
      <c r="N8" s="53"/>
      <c r="O8" s="54"/>
      <c r="P8" s="55"/>
      <c r="W8" s="17"/>
    </row>
    <row r="9" spans="1:23" x14ac:dyDescent="0.4">
      <c r="A9" s="143">
        <v>44505</v>
      </c>
      <c r="B9" s="144" t="s">
        <v>44</v>
      </c>
      <c r="C9" s="692"/>
      <c r="D9" s="693"/>
      <c r="E9" s="1090"/>
      <c r="F9" s="1091"/>
      <c r="G9" s="145">
        <f t="shared" si="0"/>
        <v>0</v>
      </c>
      <c r="H9" s="49"/>
      <c r="I9" s="50"/>
      <c r="J9" s="51"/>
      <c r="L9" s="52"/>
      <c r="M9" s="49"/>
      <c r="N9" s="53"/>
      <c r="O9" s="54"/>
      <c r="P9" s="55"/>
      <c r="W9" s="17"/>
    </row>
    <row r="10" spans="1:23" x14ac:dyDescent="0.4">
      <c r="A10" s="143">
        <v>44506</v>
      </c>
      <c r="B10" s="144" t="s">
        <v>45</v>
      </c>
      <c r="C10" s="692"/>
      <c r="D10" s="693"/>
      <c r="E10" s="1090"/>
      <c r="F10" s="1091"/>
      <c r="G10" s="145">
        <f t="shared" si="0"/>
        <v>0</v>
      </c>
      <c r="H10" s="49"/>
      <c r="I10" s="50"/>
      <c r="J10" s="51"/>
      <c r="L10" s="52"/>
      <c r="M10" s="49"/>
      <c r="N10" s="53"/>
      <c r="O10" s="54"/>
      <c r="P10" s="55"/>
      <c r="W10" s="17"/>
    </row>
    <row r="11" spans="1:23" x14ac:dyDescent="0.4">
      <c r="A11" s="186">
        <v>44507</v>
      </c>
      <c r="B11" s="150" t="s">
        <v>46</v>
      </c>
      <c r="C11" s="694"/>
      <c r="D11" s="693"/>
      <c r="E11" s="1090"/>
      <c r="F11" s="1091"/>
      <c r="G11" s="145">
        <f t="shared" si="0"/>
        <v>0</v>
      </c>
      <c r="H11" s="49"/>
      <c r="I11" s="50"/>
      <c r="J11" s="51"/>
      <c r="L11" s="52"/>
      <c r="M11" s="49"/>
      <c r="N11" s="53"/>
      <c r="O11" s="54"/>
      <c r="P11" s="55"/>
      <c r="W11" s="17"/>
    </row>
    <row r="12" spans="1:23" x14ac:dyDescent="0.4">
      <c r="A12" s="143">
        <v>44508</v>
      </c>
      <c r="B12" s="144" t="s">
        <v>47</v>
      </c>
      <c r="C12" s="692"/>
      <c r="D12" s="693"/>
      <c r="E12" s="1090"/>
      <c r="F12" s="1091"/>
      <c r="G12" s="145">
        <f t="shared" si="0"/>
        <v>0</v>
      </c>
      <c r="H12" s="49"/>
      <c r="I12" s="50"/>
      <c r="J12" s="51"/>
      <c r="L12" s="52"/>
      <c r="M12" s="49"/>
      <c r="N12" s="53"/>
      <c r="O12" s="54"/>
      <c r="P12" s="55"/>
      <c r="W12" s="17"/>
    </row>
    <row r="13" spans="1:23" x14ac:dyDescent="0.4">
      <c r="A13" s="143">
        <v>44509</v>
      </c>
      <c r="B13" s="144" t="s">
        <v>41</v>
      </c>
      <c r="C13" s="692"/>
      <c r="D13" s="693"/>
      <c r="E13" s="1090"/>
      <c r="F13" s="1091"/>
      <c r="G13" s="145">
        <f t="shared" si="0"/>
        <v>0</v>
      </c>
      <c r="H13" s="49"/>
      <c r="I13" s="50"/>
      <c r="J13" s="51"/>
      <c r="L13" s="52"/>
      <c r="M13" s="49"/>
      <c r="N13" s="53"/>
      <c r="O13" s="54"/>
      <c r="P13" s="55"/>
      <c r="W13" s="17"/>
    </row>
    <row r="14" spans="1:23" x14ac:dyDescent="0.4">
      <c r="A14" s="143">
        <v>44510</v>
      </c>
      <c r="B14" s="144" t="s">
        <v>42</v>
      </c>
      <c r="C14" s="692"/>
      <c r="D14" s="693"/>
      <c r="E14" s="1090"/>
      <c r="F14" s="1091"/>
      <c r="G14" s="145">
        <f t="shared" si="0"/>
        <v>0</v>
      </c>
      <c r="H14" s="49"/>
      <c r="I14" s="50"/>
      <c r="J14" s="51"/>
      <c r="L14" s="52"/>
      <c r="M14" s="49"/>
      <c r="N14" s="53"/>
      <c r="O14" s="54"/>
      <c r="P14" s="55"/>
      <c r="W14" s="17"/>
    </row>
    <row r="15" spans="1:23" x14ac:dyDescent="0.4">
      <c r="A15" s="143">
        <v>44511</v>
      </c>
      <c r="B15" s="144" t="s">
        <v>43</v>
      </c>
      <c r="C15" s="692"/>
      <c r="D15" s="693"/>
      <c r="E15" s="1090"/>
      <c r="F15" s="1091"/>
      <c r="G15" s="145">
        <f t="shared" si="0"/>
        <v>0</v>
      </c>
      <c r="H15" s="49"/>
      <c r="I15" s="50"/>
      <c r="J15" s="51"/>
      <c r="L15" s="52"/>
      <c r="M15" s="49"/>
      <c r="N15" s="53"/>
      <c r="O15" s="54"/>
      <c r="P15" s="55"/>
      <c r="W15" s="17"/>
    </row>
    <row r="16" spans="1:23" x14ac:dyDescent="0.4">
      <c r="A16" s="143">
        <v>44512</v>
      </c>
      <c r="B16" s="144" t="s">
        <v>44</v>
      </c>
      <c r="C16" s="694"/>
      <c r="D16" s="693"/>
      <c r="E16" s="1090"/>
      <c r="F16" s="1091"/>
      <c r="G16" s="145">
        <f t="shared" si="0"/>
        <v>0</v>
      </c>
      <c r="H16" s="49"/>
      <c r="I16" s="50"/>
      <c r="J16" s="51"/>
      <c r="L16" s="52"/>
      <c r="M16" s="49"/>
      <c r="N16" s="53"/>
      <c r="O16" s="54"/>
      <c r="P16" s="55"/>
      <c r="W16" s="17"/>
    </row>
    <row r="17" spans="1:23" x14ac:dyDescent="0.4">
      <c r="A17" s="143">
        <v>44513</v>
      </c>
      <c r="B17" s="144" t="s">
        <v>45</v>
      </c>
      <c r="C17" s="692"/>
      <c r="D17" s="693"/>
      <c r="E17" s="1090"/>
      <c r="F17" s="1091"/>
      <c r="G17" s="145">
        <f t="shared" si="0"/>
        <v>0</v>
      </c>
      <c r="H17" s="49"/>
      <c r="I17" s="50"/>
      <c r="J17" s="51"/>
      <c r="L17" s="52"/>
      <c r="M17" s="49"/>
      <c r="N17" s="53"/>
      <c r="O17" s="54"/>
      <c r="P17" s="55"/>
      <c r="W17" s="17"/>
    </row>
    <row r="18" spans="1:23" x14ac:dyDescent="0.4">
      <c r="A18" s="186">
        <v>44514</v>
      </c>
      <c r="B18" s="150" t="s">
        <v>46</v>
      </c>
      <c r="C18" s="692"/>
      <c r="D18" s="693"/>
      <c r="E18" s="1090"/>
      <c r="F18" s="1091"/>
      <c r="G18" s="145">
        <f t="shared" si="0"/>
        <v>0</v>
      </c>
      <c r="H18" s="49"/>
      <c r="I18" s="50"/>
      <c r="J18" s="51"/>
      <c r="L18" s="52"/>
      <c r="M18" s="49"/>
      <c r="N18" s="53"/>
      <c r="O18" s="54"/>
      <c r="P18" s="55"/>
      <c r="W18" s="17"/>
    </row>
    <row r="19" spans="1:23" x14ac:dyDescent="0.4">
      <c r="A19" s="143">
        <v>44515</v>
      </c>
      <c r="B19" s="144" t="s">
        <v>47</v>
      </c>
      <c r="C19" s="692"/>
      <c r="D19" s="693"/>
      <c r="E19" s="1090"/>
      <c r="F19" s="1091"/>
      <c r="G19" s="145">
        <f t="shared" si="0"/>
        <v>0</v>
      </c>
      <c r="H19" s="49"/>
      <c r="I19" s="50"/>
      <c r="J19" s="51"/>
      <c r="L19" s="52"/>
      <c r="M19" s="49"/>
      <c r="N19" s="53"/>
      <c r="O19" s="54"/>
      <c r="P19" s="55"/>
      <c r="W19" s="17"/>
    </row>
    <row r="20" spans="1:23" x14ac:dyDescent="0.4">
      <c r="A20" s="143">
        <v>44516</v>
      </c>
      <c r="B20" s="144" t="s">
        <v>41</v>
      </c>
      <c r="C20" s="692"/>
      <c r="D20" s="693"/>
      <c r="E20" s="1090"/>
      <c r="F20" s="1091"/>
      <c r="G20" s="145">
        <f t="shared" si="0"/>
        <v>0</v>
      </c>
      <c r="H20" s="49"/>
      <c r="I20" s="50"/>
      <c r="J20" s="51"/>
      <c r="L20" s="52"/>
      <c r="M20" s="49"/>
      <c r="N20" s="53"/>
      <c r="O20" s="54"/>
      <c r="P20" s="55"/>
      <c r="W20" s="17"/>
    </row>
    <row r="21" spans="1:23" x14ac:dyDescent="0.4">
      <c r="A21" s="143">
        <v>44517</v>
      </c>
      <c r="B21" s="144" t="s">
        <v>42</v>
      </c>
      <c r="C21" s="692"/>
      <c r="D21" s="693"/>
      <c r="E21" s="1090"/>
      <c r="F21" s="1091"/>
      <c r="G21" s="145">
        <f t="shared" si="0"/>
        <v>0</v>
      </c>
      <c r="H21" s="49"/>
      <c r="I21" s="50"/>
      <c r="J21" s="51"/>
      <c r="L21" s="52"/>
      <c r="M21" s="49"/>
      <c r="N21" s="53"/>
      <c r="O21" s="54"/>
      <c r="P21" s="55"/>
      <c r="W21" s="17"/>
    </row>
    <row r="22" spans="1:23" x14ac:dyDescent="0.4">
      <c r="A22" s="143">
        <v>44518</v>
      </c>
      <c r="B22" s="144" t="s">
        <v>43</v>
      </c>
      <c r="C22" s="692"/>
      <c r="D22" s="693"/>
      <c r="E22" s="1090"/>
      <c r="F22" s="1091"/>
      <c r="G22" s="145">
        <f t="shared" si="0"/>
        <v>0</v>
      </c>
      <c r="H22" s="49"/>
      <c r="I22" s="50"/>
      <c r="J22" s="51"/>
      <c r="L22" s="52"/>
      <c r="M22" s="49"/>
      <c r="N22" s="53"/>
      <c r="O22" s="54"/>
      <c r="P22" s="55"/>
      <c r="W22" s="17"/>
    </row>
    <row r="23" spans="1:23" x14ac:dyDescent="0.4">
      <c r="A23" s="143">
        <v>44519</v>
      </c>
      <c r="B23" s="144" t="s">
        <v>44</v>
      </c>
      <c r="C23" s="692"/>
      <c r="D23" s="693"/>
      <c r="E23" s="1090"/>
      <c r="F23" s="1091"/>
      <c r="G23" s="145">
        <f t="shared" si="0"/>
        <v>0</v>
      </c>
      <c r="H23" s="49"/>
      <c r="I23" s="50"/>
      <c r="J23" s="51"/>
      <c r="L23" s="52"/>
      <c r="M23" s="49"/>
      <c r="N23" s="53"/>
      <c r="O23" s="54"/>
      <c r="P23" s="55"/>
      <c r="W23" s="17"/>
    </row>
    <row r="24" spans="1:23" x14ac:dyDescent="0.4">
      <c r="A24" s="143">
        <v>44520</v>
      </c>
      <c r="B24" s="144" t="s">
        <v>45</v>
      </c>
      <c r="C24" s="695"/>
      <c r="D24" s="693"/>
      <c r="E24" s="1090"/>
      <c r="F24" s="1091"/>
      <c r="G24" s="145">
        <f t="shared" si="0"/>
        <v>0</v>
      </c>
      <c r="H24" s="49"/>
      <c r="I24" s="50"/>
      <c r="J24" s="51"/>
      <c r="L24" s="52"/>
      <c r="M24" s="49"/>
      <c r="N24" s="53"/>
      <c r="O24" s="54"/>
      <c r="P24" s="55"/>
      <c r="W24" s="17"/>
    </row>
    <row r="25" spans="1:23" x14ac:dyDescent="0.4">
      <c r="A25" s="186">
        <v>44521</v>
      </c>
      <c r="B25" s="150" t="s">
        <v>46</v>
      </c>
      <c r="C25" s="692"/>
      <c r="D25" s="693"/>
      <c r="E25" s="1090"/>
      <c r="F25" s="1091"/>
      <c r="G25" s="145">
        <f t="shared" si="0"/>
        <v>0</v>
      </c>
      <c r="H25" s="49"/>
      <c r="I25" s="50"/>
      <c r="J25" s="51"/>
      <c r="L25" s="52"/>
      <c r="M25" s="49"/>
      <c r="N25" s="53"/>
      <c r="O25" s="54"/>
      <c r="P25" s="55"/>
      <c r="W25" s="17"/>
    </row>
    <row r="26" spans="1:23" x14ac:dyDescent="0.4">
      <c r="A26" s="143">
        <v>44522</v>
      </c>
      <c r="B26" s="144" t="s">
        <v>47</v>
      </c>
      <c r="C26" s="692"/>
      <c r="D26" s="693"/>
      <c r="E26" s="1090"/>
      <c r="F26" s="1091"/>
      <c r="G26" s="145">
        <f t="shared" si="0"/>
        <v>0</v>
      </c>
      <c r="H26" s="49"/>
      <c r="I26" s="50"/>
      <c r="J26" s="51"/>
      <c r="L26" s="52"/>
      <c r="M26" s="49"/>
      <c r="N26" s="53"/>
      <c r="O26" s="54"/>
      <c r="P26" s="55"/>
      <c r="W26" s="17"/>
    </row>
    <row r="27" spans="1:23" x14ac:dyDescent="0.4">
      <c r="A27" s="186">
        <v>44523</v>
      </c>
      <c r="B27" s="150" t="s">
        <v>41</v>
      </c>
      <c r="C27" s="692" t="s">
        <v>153</v>
      </c>
      <c r="D27" s="693"/>
      <c r="E27" s="1090"/>
      <c r="F27" s="1091"/>
      <c r="G27" s="145">
        <f t="shared" si="0"/>
        <v>0</v>
      </c>
      <c r="H27" s="49"/>
      <c r="I27" s="50"/>
      <c r="J27" s="51"/>
      <c r="L27" s="52"/>
      <c r="M27" s="49"/>
      <c r="N27" s="53"/>
      <c r="O27" s="54"/>
      <c r="P27" s="55"/>
      <c r="W27" s="17"/>
    </row>
    <row r="28" spans="1:23" x14ac:dyDescent="0.4">
      <c r="A28" s="143">
        <v>44524</v>
      </c>
      <c r="B28" s="144" t="s">
        <v>42</v>
      </c>
      <c r="C28" s="692"/>
      <c r="D28" s="693"/>
      <c r="E28" s="1090"/>
      <c r="F28" s="1091"/>
      <c r="G28" s="145">
        <f t="shared" si="0"/>
        <v>0</v>
      </c>
      <c r="H28" s="49"/>
      <c r="I28" s="50"/>
      <c r="J28" s="51"/>
      <c r="L28" s="52"/>
      <c r="M28" s="49"/>
      <c r="N28" s="53"/>
      <c r="O28" s="54"/>
      <c r="P28" s="55"/>
      <c r="W28" s="17"/>
    </row>
    <row r="29" spans="1:23" x14ac:dyDescent="0.4">
      <c r="A29" s="143">
        <v>44525</v>
      </c>
      <c r="B29" s="144" t="s">
        <v>43</v>
      </c>
      <c r="C29" s="692"/>
      <c r="D29" s="693"/>
      <c r="E29" s="1090"/>
      <c r="F29" s="1091"/>
      <c r="G29" s="145">
        <f t="shared" si="0"/>
        <v>0</v>
      </c>
      <c r="H29" s="49"/>
      <c r="I29" s="50"/>
      <c r="J29" s="51"/>
      <c r="L29" s="52"/>
      <c r="M29" s="49"/>
      <c r="N29" s="53"/>
      <c r="O29" s="54"/>
      <c r="P29" s="55"/>
      <c r="W29" s="17"/>
    </row>
    <row r="30" spans="1:23" x14ac:dyDescent="0.4">
      <c r="A30" s="143">
        <v>44526</v>
      </c>
      <c r="B30" s="144" t="s">
        <v>44</v>
      </c>
      <c r="C30" s="692"/>
      <c r="D30" s="693"/>
      <c r="E30" s="1090"/>
      <c r="F30" s="1091"/>
      <c r="G30" s="145">
        <f t="shared" si="0"/>
        <v>0</v>
      </c>
      <c r="H30" s="49"/>
      <c r="I30" s="50"/>
      <c r="J30" s="51"/>
      <c r="L30" s="52"/>
      <c r="M30" s="49"/>
      <c r="N30" s="53"/>
      <c r="O30" s="54"/>
      <c r="P30" s="55"/>
      <c r="W30" s="17"/>
    </row>
    <row r="31" spans="1:23" x14ac:dyDescent="0.4">
      <c r="A31" s="143">
        <v>44527</v>
      </c>
      <c r="B31" s="144" t="s">
        <v>45</v>
      </c>
      <c r="C31" s="692"/>
      <c r="D31" s="693"/>
      <c r="E31" s="1090"/>
      <c r="F31" s="1091"/>
      <c r="G31" s="145">
        <f t="shared" si="0"/>
        <v>0</v>
      </c>
      <c r="H31" s="49"/>
      <c r="I31" s="50"/>
      <c r="J31" s="51"/>
      <c r="L31" s="52"/>
      <c r="M31" s="49"/>
      <c r="N31" s="53"/>
      <c r="O31" s="54"/>
      <c r="P31" s="55"/>
      <c r="W31" s="17"/>
    </row>
    <row r="32" spans="1:23" x14ac:dyDescent="0.4">
      <c r="A32" s="186">
        <v>44528</v>
      </c>
      <c r="B32" s="150" t="s">
        <v>46</v>
      </c>
      <c r="C32" s="692"/>
      <c r="D32" s="693"/>
      <c r="E32" s="1090"/>
      <c r="F32" s="1091"/>
      <c r="G32" s="145">
        <f t="shared" si="0"/>
        <v>0</v>
      </c>
      <c r="H32" s="49"/>
      <c r="I32" s="50"/>
      <c r="J32" s="51"/>
      <c r="L32" s="52"/>
      <c r="M32" s="49"/>
      <c r="N32" s="53"/>
      <c r="O32" s="54"/>
      <c r="P32" s="55"/>
      <c r="W32" s="17"/>
    </row>
    <row r="33" spans="1:25" x14ac:dyDescent="0.4">
      <c r="A33" s="143">
        <v>44529</v>
      </c>
      <c r="B33" s="144" t="s">
        <v>47</v>
      </c>
      <c r="C33" s="692"/>
      <c r="D33" s="693"/>
      <c r="E33" s="1090"/>
      <c r="F33" s="1091"/>
      <c r="G33" s="145">
        <f t="shared" si="0"/>
        <v>0</v>
      </c>
      <c r="H33" s="49"/>
      <c r="I33" s="50"/>
      <c r="J33" s="51"/>
      <c r="L33" s="52"/>
      <c r="M33" s="49"/>
      <c r="N33" s="53"/>
      <c r="O33" s="54"/>
      <c r="P33" s="55"/>
      <c r="W33" s="17"/>
    </row>
    <row r="34" spans="1:25" x14ac:dyDescent="0.4">
      <c r="A34" s="143">
        <v>44530</v>
      </c>
      <c r="B34" s="144" t="s">
        <v>41</v>
      </c>
      <c r="C34" s="692"/>
      <c r="D34" s="693"/>
      <c r="E34" s="1090"/>
      <c r="F34" s="1091"/>
      <c r="G34" s="145">
        <f t="shared" si="0"/>
        <v>0</v>
      </c>
      <c r="H34" s="49"/>
      <c r="I34" s="50"/>
      <c r="J34" s="51"/>
      <c r="L34" s="52"/>
      <c r="M34" s="49"/>
      <c r="N34" s="53"/>
      <c r="O34" s="54"/>
      <c r="P34" s="55"/>
      <c r="W34" s="17"/>
    </row>
    <row r="35" spans="1:25" ht="19.5" thickBot="1" x14ac:dyDescent="0.45">
      <c r="A35" s="635"/>
      <c r="B35" s="636"/>
      <c r="C35" s="696"/>
      <c r="D35" s="697"/>
      <c r="E35" s="1092"/>
      <c r="F35" s="1093"/>
      <c r="G35" s="154">
        <f t="shared" si="0"/>
        <v>0</v>
      </c>
      <c r="H35" s="49"/>
      <c r="I35" s="50"/>
      <c r="J35" s="51"/>
      <c r="L35" s="52"/>
      <c r="M35" s="49"/>
      <c r="N35" s="53"/>
      <c r="O35" s="54"/>
      <c r="P35" s="55"/>
      <c r="W35" s="17"/>
    </row>
    <row r="36" spans="1:25" ht="19.5" thickBot="1" x14ac:dyDescent="0.45">
      <c r="A36" s="155"/>
      <c r="B36" s="156"/>
      <c r="C36" s="157" t="s">
        <v>174</v>
      </c>
      <c r="D36" s="158">
        <f>SUM(D5:D35)</f>
        <v>0</v>
      </c>
      <c r="E36" s="856" t="s">
        <v>175</v>
      </c>
      <c r="F36" s="283">
        <f>SUM(F5:F35)</f>
        <v>0</v>
      </c>
      <c r="G36" s="282">
        <f>SUM(G5:G35)</f>
        <v>0</v>
      </c>
      <c r="H36" s="49"/>
      <c r="I36" s="50"/>
      <c r="J36" s="51"/>
      <c r="L36" s="52"/>
      <c r="M36" s="49"/>
      <c r="N36" s="53"/>
      <c r="O36" s="54"/>
      <c r="P36" s="55"/>
      <c r="W36" s="17"/>
    </row>
    <row r="37" spans="1:25" s="105" customFormat="1" ht="39" customHeight="1" thickBot="1" x14ac:dyDescent="0.45">
      <c r="A37" s="159"/>
      <c r="B37" s="160"/>
      <c r="C37" s="161" t="s">
        <v>176</v>
      </c>
      <c r="D37" s="162">
        <f>D4+D36</f>
        <v>0</v>
      </c>
      <c r="E37" s="284" t="s">
        <v>193</v>
      </c>
      <c r="F37" s="285">
        <f>F36</f>
        <v>0</v>
      </c>
      <c r="G37" s="287">
        <f>D37-F37</f>
        <v>0</v>
      </c>
      <c r="H37" s="102"/>
      <c r="I37" s="103"/>
      <c r="J37" s="104"/>
      <c r="L37" s="106"/>
      <c r="M37" s="102"/>
      <c r="N37" s="107"/>
      <c r="O37" s="108"/>
      <c r="P37" s="109"/>
      <c r="Q37" s="110"/>
      <c r="R37" s="111"/>
      <c r="S37" s="112"/>
      <c r="T37" s="113"/>
      <c r="U37" s="114"/>
      <c r="V37" s="115"/>
      <c r="W37" s="116"/>
      <c r="X37" s="116"/>
      <c r="Y37" s="116"/>
    </row>
    <row r="38" spans="1:25" ht="19.5" thickBot="1" x14ac:dyDescent="0.45">
      <c r="G38" s="286" t="s">
        <v>89</v>
      </c>
    </row>
  </sheetData>
  <sheetProtection sheet="1" objects="1" scenarios="1"/>
  <mergeCells count="6">
    <mergeCell ref="A1:G1"/>
    <mergeCell ref="A3:A4"/>
    <mergeCell ref="B3:B4"/>
    <mergeCell ref="E3:E4"/>
    <mergeCell ref="F3:F4"/>
    <mergeCell ref="G3:G4"/>
  </mergeCells>
  <phoneticPr fontId="1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>
    <tabColor rgb="FFFBEBFF"/>
  </sheetPr>
  <dimension ref="A1:Z61"/>
  <sheetViews>
    <sheetView workbookViewId="0">
      <pane ySplit="3" topLeftCell="A4" activePane="bottomLeft" state="frozen"/>
      <selection pane="bottomLeft" sqref="A1:G1"/>
    </sheetView>
  </sheetViews>
  <sheetFormatPr defaultRowHeight="13.5" x14ac:dyDescent="0.4"/>
  <cols>
    <col min="1" max="1" width="39.625" style="1" customWidth="1"/>
    <col min="2" max="2" width="15.625" style="2" customWidth="1"/>
    <col min="3" max="4" width="15.625" style="8" customWidth="1"/>
    <col min="5" max="5" width="15.625" style="4" customWidth="1"/>
    <col min="6" max="6" width="15.625" style="5" customWidth="1"/>
    <col min="7" max="7" width="16.125" style="1" customWidth="1"/>
    <col min="8" max="8" width="18.5" style="1" customWidth="1"/>
    <col min="9" max="16384" width="9" style="1"/>
  </cols>
  <sheetData>
    <row r="1" spans="1:26" ht="38.25" customHeight="1" x14ac:dyDescent="0.4">
      <c r="A1" s="1218" t="s">
        <v>165</v>
      </c>
      <c r="B1" s="1218"/>
      <c r="C1" s="1218"/>
      <c r="D1" s="1218"/>
      <c r="E1" s="1218"/>
      <c r="F1" s="1218"/>
      <c r="G1" s="1218"/>
    </row>
    <row r="2" spans="1:26" ht="21" customHeight="1" x14ac:dyDescent="0.4">
      <c r="A2" s="1219" t="s">
        <v>2</v>
      </c>
      <c r="B2" s="1219"/>
      <c r="C2" s="1219"/>
      <c r="D2" s="1219"/>
      <c r="E2" s="1219"/>
      <c r="F2" s="1219"/>
      <c r="G2" s="1219"/>
      <c r="H2" s="3"/>
    </row>
    <row r="3" spans="1:26" ht="18" customHeight="1" x14ac:dyDescent="0.15">
      <c r="A3" s="9" t="s">
        <v>161</v>
      </c>
      <c r="B3" s="580"/>
      <c r="C3" s="580"/>
      <c r="D3" s="580"/>
      <c r="E3" s="580"/>
      <c r="F3" s="13" t="s">
        <v>7</v>
      </c>
      <c r="G3" s="167">
        <f ca="1">NOW()</f>
        <v>44276.014670717595</v>
      </c>
      <c r="H3" s="3"/>
    </row>
    <row r="4" spans="1:26" ht="36.75" customHeight="1" x14ac:dyDescent="0.4">
      <c r="A4" s="197" t="s">
        <v>186</v>
      </c>
      <c r="B4" s="189"/>
      <c r="C4" s="1"/>
      <c r="D4" s="189"/>
      <c r="E4" s="189"/>
      <c r="F4" s="189"/>
      <c r="H4" s="3"/>
    </row>
    <row r="5" spans="1:26" s="33" customFormat="1" ht="18" customHeight="1" thickBot="1" x14ac:dyDescent="0.2">
      <c r="A5" s="9"/>
      <c r="B5" s="208"/>
      <c r="D5" s="13"/>
      <c r="G5" s="12" t="s">
        <v>6</v>
      </c>
      <c r="I5" s="14"/>
      <c r="J5" s="209"/>
      <c r="K5" s="210"/>
      <c r="M5" s="211"/>
      <c r="N5" s="18"/>
      <c r="O5" s="212"/>
      <c r="P5" s="20"/>
      <c r="Q5" s="21"/>
      <c r="R5" s="18"/>
      <c r="S5" s="20"/>
      <c r="T5" s="22"/>
      <c r="U5" s="23"/>
      <c r="V5" s="24"/>
      <c r="W5" s="25"/>
      <c r="X5" s="211"/>
      <c r="Y5" s="211"/>
      <c r="Z5" s="211"/>
    </row>
    <row r="6" spans="1:26" s="7" customFormat="1" ht="42" customHeight="1" thickBot="1" x14ac:dyDescent="0.45">
      <c r="A6" s="1221" t="s">
        <v>187</v>
      </c>
      <c r="B6" s="1222"/>
      <c r="C6" s="26" t="s">
        <v>8</v>
      </c>
      <c r="D6" s="27" t="s">
        <v>183</v>
      </c>
      <c r="E6" s="28" t="s">
        <v>3</v>
      </c>
      <c r="F6" s="29" t="s">
        <v>9</v>
      </c>
      <c r="G6" s="30" t="s">
        <v>4</v>
      </c>
      <c r="H6" s="6"/>
    </row>
    <row r="7" spans="1:26" ht="33" customHeight="1" x14ac:dyDescent="0.4">
      <c r="A7" s="845" t="str">
        <f>'11月統合家計簿'!A7</f>
        <v>○○銀行　１</v>
      </c>
      <c r="B7" s="971"/>
      <c r="C7" s="337">
        <f>'11月統合家計簿'!G7</f>
        <v>0</v>
      </c>
      <c r="D7" s="168">
        <f>'12月銀行口座入出金表'!A7-'12月銀行口座入出金表'!C5</f>
        <v>0</v>
      </c>
      <c r="E7" s="164">
        <f>'12月銀行口座入出金表'!F5+'12月銀行口座入出金表'!F6+'12月銀行口座入出金表'!F7+'12月銀行口座入出金表'!F8+'12月銀行口座入出金表'!F9</f>
        <v>0</v>
      </c>
      <c r="F7" s="165">
        <f>'12月銀行口座入出金表'!I5+'12月銀行口座入出金表'!I6+'12月銀行口座入出金表'!I7+'12月銀行口座入出金表'!I8+'12月銀行口座入出金表'!I9</f>
        <v>0</v>
      </c>
      <c r="G7" s="166">
        <f t="shared" ref="G7:G16" si="0">C7-D7+E7-F7</f>
        <v>0</v>
      </c>
    </row>
    <row r="8" spans="1:26" ht="33" customHeight="1" x14ac:dyDescent="0.4">
      <c r="A8" s="846" t="str">
        <f>'11月統合家計簿'!A8</f>
        <v>○○銀行　２</v>
      </c>
      <c r="B8" s="972"/>
      <c r="C8" s="338">
        <f>'11月統合家計簿'!G8</f>
        <v>0</v>
      </c>
      <c r="D8" s="168">
        <f>'12月銀行口座入出金表'!A12-'12月銀行口座入出金表'!C10</f>
        <v>0</v>
      </c>
      <c r="E8" s="173">
        <f>'12月銀行口座入出金表'!F10+'12月銀行口座入出金表'!F11+'12月銀行口座入出金表'!F12+'12月銀行口座入出金表'!F13+'12月銀行口座入出金表'!F14</f>
        <v>0</v>
      </c>
      <c r="F8" s="174">
        <f>'12月銀行口座入出金表'!I10+'12月銀行口座入出金表'!I11+'12月銀行口座入出金表'!I12+'12月銀行口座入出金表'!I13+'12月銀行口座入出金表'!I14</f>
        <v>0</v>
      </c>
      <c r="G8" s="171">
        <f t="shared" si="0"/>
        <v>0</v>
      </c>
    </row>
    <row r="9" spans="1:26" ht="33" customHeight="1" x14ac:dyDescent="0.4">
      <c r="A9" s="846" t="str">
        <f>'11月統合家計簿'!A9</f>
        <v>○○銀行　３</v>
      </c>
      <c r="B9" s="972"/>
      <c r="C9" s="338">
        <f>'11月統合家計簿'!G9</f>
        <v>0</v>
      </c>
      <c r="D9" s="168">
        <f>'12月銀行口座入出金表'!A17-'12月銀行口座入出金表'!C15</f>
        <v>0</v>
      </c>
      <c r="E9" s="173">
        <f>'12月銀行口座入出金表'!F15+'12月銀行口座入出金表'!F16+'12月銀行口座入出金表'!F17+'12月銀行口座入出金表'!F18+'12月銀行口座入出金表'!F19</f>
        <v>0</v>
      </c>
      <c r="F9" s="174">
        <f>'12月銀行口座入出金表'!I15+'12月銀行口座入出金表'!I16+'12月銀行口座入出金表'!I17+'12月銀行口座入出金表'!I18+'12月銀行口座入出金表'!I19</f>
        <v>0</v>
      </c>
      <c r="G9" s="171">
        <f t="shared" si="0"/>
        <v>0</v>
      </c>
    </row>
    <row r="10" spans="1:26" ht="33" customHeight="1" x14ac:dyDescent="0.4">
      <c r="A10" s="846" t="str">
        <f>'11月統合家計簿'!A10</f>
        <v>○○銀行　４</v>
      </c>
      <c r="B10" s="972"/>
      <c r="C10" s="338">
        <f>'11月統合家計簿'!G10</f>
        <v>0</v>
      </c>
      <c r="D10" s="168">
        <f>'12月銀行口座入出金表'!A22-'12月銀行口座入出金表'!C20</f>
        <v>0</v>
      </c>
      <c r="E10" s="173">
        <f>'12月銀行口座入出金表'!F20+'12月銀行口座入出金表'!F21+'12月銀行口座入出金表'!F22+'12月銀行口座入出金表'!F23+'12月銀行口座入出金表'!F24</f>
        <v>0</v>
      </c>
      <c r="F10" s="174">
        <f>'12月銀行口座入出金表'!I20+'12月銀行口座入出金表'!I21+'12月銀行口座入出金表'!I22+'12月銀行口座入出金表'!I23+'12月銀行口座入出金表'!I24</f>
        <v>0</v>
      </c>
      <c r="G10" s="171">
        <f t="shared" si="0"/>
        <v>0</v>
      </c>
    </row>
    <row r="11" spans="1:26" ht="33" customHeight="1" x14ac:dyDescent="0.4">
      <c r="A11" s="846" t="str">
        <f>'11月統合家計簿'!A11</f>
        <v>○○銀行　５</v>
      </c>
      <c r="B11" s="972"/>
      <c r="C11" s="338">
        <f>'11月統合家計簿'!G11</f>
        <v>0</v>
      </c>
      <c r="D11" s="168">
        <f>'12月銀行口座入出金表'!A27-'12月銀行口座入出金表'!C25</f>
        <v>0</v>
      </c>
      <c r="E11" s="175">
        <f>'12月銀行口座入出金表'!F25+'12月銀行口座入出金表'!F26+'12月銀行口座入出金表'!F27+'12月銀行口座入出金表'!F28+'12月銀行口座入出金表'!F29</f>
        <v>0</v>
      </c>
      <c r="F11" s="174">
        <f>'12月銀行口座入出金表'!I25+'12月銀行口座入出金表'!I26+'12月銀行口座入出金表'!I27+'12月銀行口座入出金表'!I28+'12月銀行口座入出金表'!I29</f>
        <v>0</v>
      </c>
      <c r="G11" s="171">
        <f t="shared" si="0"/>
        <v>0</v>
      </c>
    </row>
    <row r="12" spans="1:26" ht="33" customHeight="1" x14ac:dyDescent="0.4">
      <c r="A12" s="846" t="str">
        <f>'11月統合家計簿'!A12</f>
        <v>○○銀行　６</v>
      </c>
      <c r="B12" s="972"/>
      <c r="C12" s="338">
        <f>'11月統合家計簿'!G12</f>
        <v>0</v>
      </c>
      <c r="D12" s="168">
        <f>'12月銀行口座入出金表'!A32-'12月銀行口座入出金表'!C30</f>
        <v>0</v>
      </c>
      <c r="E12" s="175">
        <f>'12月銀行口座入出金表'!F30+'12月銀行口座入出金表'!F31+'12月銀行口座入出金表'!F32+'12月銀行口座入出金表'!F33+'12月銀行口座入出金表'!F34</f>
        <v>0</v>
      </c>
      <c r="F12" s="174">
        <f>'12月銀行口座入出金表'!I30+'12月銀行口座入出金表'!I31+'12月銀行口座入出金表'!I32+'12月銀行口座入出金表'!I33+'12月銀行口座入出金表'!I34</f>
        <v>0</v>
      </c>
      <c r="G12" s="171">
        <f t="shared" si="0"/>
        <v>0</v>
      </c>
    </row>
    <row r="13" spans="1:26" ht="33" customHeight="1" x14ac:dyDescent="0.4">
      <c r="A13" s="846" t="str">
        <f>'11月統合家計簿'!A13</f>
        <v>○○銀行　７</v>
      </c>
      <c r="B13" s="972"/>
      <c r="C13" s="338">
        <f>'11月統合家計簿'!G13</f>
        <v>0</v>
      </c>
      <c r="D13" s="168">
        <f>'12月銀行口座入出金表'!A37-'12月銀行口座入出金表'!C35</f>
        <v>0</v>
      </c>
      <c r="E13" s="175">
        <f>'12月銀行口座入出金表'!F35+'12月銀行口座入出金表'!F36+'12月銀行口座入出金表'!F37+'12月銀行口座入出金表'!F38+'12月銀行口座入出金表'!F39</f>
        <v>0</v>
      </c>
      <c r="F13" s="174">
        <f>'12月銀行口座入出金表'!I35+'12月銀行口座入出金表'!I36+'12月銀行口座入出金表'!I37+'12月銀行口座入出金表'!I38+'12月銀行口座入出金表'!I39</f>
        <v>0</v>
      </c>
      <c r="G13" s="171">
        <f t="shared" si="0"/>
        <v>0</v>
      </c>
    </row>
    <row r="14" spans="1:26" ht="33" customHeight="1" x14ac:dyDescent="0.4">
      <c r="A14" s="846" t="str">
        <f>'11月統合家計簿'!A14</f>
        <v>○○銀行　８</v>
      </c>
      <c r="B14" s="972"/>
      <c r="C14" s="338">
        <f>'11月統合家計簿'!G14</f>
        <v>0</v>
      </c>
      <c r="D14" s="168">
        <f>'12月銀行口座入出金表'!A42-'12月銀行口座入出金表'!C40</f>
        <v>0</v>
      </c>
      <c r="E14" s="175">
        <f>'12月銀行口座入出金表'!F40+'12月銀行口座入出金表'!F41+'12月銀行口座入出金表'!F42+'12月銀行口座入出金表'!F43+'12月銀行口座入出金表'!F44</f>
        <v>0</v>
      </c>
      <c r="F14" s="174">
        <f>'12月銀行口座入出金表'!I40+'12月銀行口座入出金表'!I41+'12月銀行口座入出金表'!I42+'12月銀行口座入出金表'!I43+'12月銀行口座入出金表'!I44</f>
        <v>0</v>
      </c>
      <c r="G14" s="171">
        <f t="shared" si="0"/>
        <v>0</v>
      </c>
    </row>
    <row r="15" spans="1:26" ht="33" customHeight="1" x14ac:dyDescent="0.4">
      <c r="A15" s="846" t="str">
        <f>'11月統合家計簿'!A15</f>
        <v>○○銀行　９</v>
      </c>
      <c r="B15" s="972"/>
      <c r="C15" s="338">
        <f>'11月統合家計簿'!G15</f>
        <v>0</v>
      </c>
      <c r="D15" s="168">
        <f>'12月銀行口座入出金表'!A47-'12月銀行口座入出金表'!C45</f>
        <v>0</v>
      </c>
      <c r="E15" s="175">
        <f>'12月銀行口座入出金表'!F45+'12月銀行口座入出金表'!F46+'12月銀行口座入出金表'!F47+'12月銀行口座入出金表'!F48+'12月銀行口座入出金表'!F49</f>
        <v>0</v>
      </c>
      <c r="F15" s="174">
        <f>'12月銀行口座入出金表'!I45+'12月銀行口座入出金表'!I46+'12月銀行口座入出金表'!I47+'12月銀行口座入出金表'!I48+'12月銀行口座入出金表'!I49</f>
        <v>0</v>
      </c>
      <c r="G15" s="171">
        <f t="shared" si="0"/>
        <v>0</v>
      </c>
    </row>
    <row r="16" spans="1:26" ht="33" customHeight="1" thickBot="1" x14ac:dyDescent="0.45">
      <c r="A16" s="846" t="str">
        <f>'11月統合家計簿'!A16</f>
        <v>○○銀行　１０</v>
      </c>
      <c r="B16" s="973"/>
      <c r="C16" s="339">
        <f>'11月統合家計簿'!G16</f>
        <v>0</v>
      </c>
      <c r="D16" s="170">
        <f>'12月銀行口座入出金表'!A52-'12月銀行口座入出金表'!C50</f>
        <v>0</v>
      </c>
      <c r="E16" s="176">
        <f>'12月銀行口座入出金表'!F50+'12月銀行口座入出金表'!F51+'12月銀行口座入出金表'!F52+'12月銀行口座入出金表'!F53+'12月銀行口座入出金表'!F54</f>
        <v>0</v>
      </c>
      <c r="F16" s="196">
        <f>'12月銀行口座入出金表'!I50+'12月銀行口座入出金表'!I51+'12月銀行口座入出金表'!I52+'12月銀行口座入出金表'!I53+'12月銀行口座入出金表'!I54</f>
        <v>0</v>
      </c>
      <c r="G16" s="172">
        <f t="shared" si="0"/>
        <v>0</v>
      </c>
    </row>
    <row r="17" spans="1:8" ht="36" customHeight="1" thickBot="1" x14ac:dyDescent="0.45">
      <c r="A17" s="847" t="s">
        <v>64</v>
      </c>
      <c r="B17" s="970"/>
      <c r="C17" s="177">
        <f>'11月現金収支表'!G37</f>
        <v>0</v>
      </c>
      <c r="D17" s="178"/>
      <c r="E17" s="179">
        <f>'12月現金収支表'!D36</f>
        <v>0</v>
      </c>
      <c r="F17" s="180">
        <f>'12月現金収支表'!F37</f>
        <v>0</v>
      </c>
      <c r="G17" s="195">
        <f>C17+E17-F17</f>
        <v>0</v>
      </c>
    </row>
    <row r="18" spans="1:8" ht="42" customHeight="1" thickBot="1" x14ac:dyDescent="0.45">
      <c r="A18" s="848" t="s">
        <v>1</v>
      </c>
      <c r="B18" s="970"/>
      <c r="C18" s="226">
        <f>SUM(C7:C17)</f>
        <v>0</v>
      </c>
      <c r="D18" s="230">
        <f>SUM(D7:D17)</f>
        <v>0</v>
      </c>
      <c r="E18" s="231">
        <f>SUM(E7:E17)</f>
        <v>0</v>
      </c>
      <c r="F18" s="232">
        <f>SUM(F7:F17)</f>
        <v>0</v>
      </c>
      <c r="G18" s="233">
        <f>C18-D18+E18-F18</f>
        <v>0</v>
      </c>
    </row>
    <row r="19" spans="1:8" ht="36" customHeight="1" x14ac:dyDescent="0.4"/>
    <row r="20" spans="1:8" ht="54" customHeight="1" x14ac:dyDescent="0.25">
      <c r="A20" s="1220" t="s">
        <v>166</v>
      </c>
      <c r="B20" s="1220"/>
      <c r="C20" s="1220"/>
      <c r="D20" s="1220"/>
      <c r="E20" s="1220"/>
      <c r="F20" s="1220"/>
      <c r="G20" s="1220"/>
      <c r="H20" s="191"/>
    </row>
    <row r="21" spans="1:8" ht="42.75" customHeight="1" thickBot="1" x14ac:dyDescent="0.3">
      <c r="A21" s="205" t="s">
        <v>70</v>
      </c>
      <c r="B21" s="203"/>
      <c r="C21" s="203"/>
      <c r="D21" s="214"/>
      <c r="E21" s="215"/>
      <c r="F21" s="216"/>
      <c r="G21" s="217"/>
    </row>
    <row r="22" spans="1:8" ht="42" customHeight="1" thickBot="1" x14ac:dyDescent="0.45">
      <c r="A22" s="1215" t="s">
        <v>67</v>
      </c>
      <c r="B22" s="1216"/>
      <c r="C22" s="1216"/>
      <c r="D22" s="1217"/>
      <c r="E22" s="199" t="s">
        <v>66</v>
      </c>
      <c r="F22" s="199" t="s">
        <v>74</v>
      </c>
      <c r="G22" s="201" t="s">
        <v>167</v>
      </c>
    </row>
    <row r="23" spans="1:8" ht="21" customHeight="1" thickBot="1" x14ac:dyDescent="0.2">
      <c r="A23" s="1227" t="s">
        <v>250</v>
      </c>
      <c r="B23" s="1228"/>
      <c r="C23" s="1228"/>
      <c r="D23" s="1228"/>
      <c r="E23" s="1228"/>
      <c r="F23" s="1229"/>
      <c r="G23" s="1179">
        <f>C18</f>
        <v>0</v>
      </c>
    </row>
    <row r="24" spans="1:8" ht="21" customHeight="1" x14ac:dyDescent="0.15">
      <c r="A24" s="793" t="str">
        <f>'11月統合家計簿'!A24</f>
        <v>年内の入金予定項目明細を記してください</v>
      </c>
      <c r="B24" s="793"/>
      <c r="C24" s="793"/>
      <c r="D24" s="794"/>
      <c r="E24" s="795">
        <f>'11月統合家計簿'!E24</f>
        <v>0</v>
      </c>
      <c r="F24" s="222">
        <f>E24*12</f>
        <v>0</v>
      </c>
      <c r="G24" s="224">
        <f t="shared" ref="G24:G33" si="1">E24*1</f>
        <v>0</v>
      </c>
    </row>
    <row r="25" spans="1:8" ht="21" customHeight="1" x14ac:dyDescent="0.15">
      <c r="A25" s="793" t="str">
        <f>'11月統合家計簿'!A25</f>
        <v>年内の入金予定項目明細を記してください</v>
      </c>
      <c r="B25" s="793"/>
      <c r="C25" s="793"/>
      <c r="D25" s="794"/>
      <c r="E25" s="795">
        <f>'11月統合家計簿'!E25</f>
        <v>0</v>
      </c>
      <c r="F25" s="223">
        <f>E25*12</f>
        <v>0</v>
      </c>
      <c r="G25" s="225">
        <f t="shared" si="1"/>
        <v>0</v>
      </c>
    </row>
    <row r="26" spans="1:8" ht="21" customHeight="1" x14ac:dyDescent="0.15">
      <c r="A26" s="793" t="str">
        <f>'11月統合家計簿'!A26</f>
        <v>年内の入金予定項目明細を記してください</v>
      </c>
      <c r="B26" s="793"/>
      <c r="C26" s="793"/>
      <c r="D26" s="794"/>
      <c r="E26" s="795">
        <f>'11月統合家計簿'!E26</f>
        <v>0</v>
      </c>
      <c r="F26" s="223">
        <f t="shared" ref="F26:F33" si="2">E26*12</f>
        <v>0</v>
      </c>
      <c r="G26" s="225">
        <f t="shared" si="1"/>
        <v>0</v>
      </c>
    </row>
    <row r="27" spans="1:8" ht="21" customHeight="1" x14ac:dyDescent="0.15">
      <c r="A27" s="793" t="str">
        <f>'11月統合家計簿'!A27</f>
        <v>年内の入金予定項目明細を記してください</v>
      </c>
      <c r="B27" s="793"/>
      <c r="C27" s="793"/>
      <c r="D27" s="794"/>
      <c r="E27" s="795">
        <f>'11月統合家計簿'!E27</f>
        <v>0</v>
      </c>
      <c r="F27" s="223">
        <f t="shared" si="2"/>
        <v>0</v>
      </c>
      <c r="G27" s="225">
        <f t="shared" si="1"/>
        <v>0</v>
      </c>
    </row>
    <row r="28" spans="1:8" ht="21" customHeight="1" x14ac:dyDescent="0.15">
      <c r="A28" s="793" t="str">
        <f>'11月統合家計簿'!A28</f>
        <v>年内の入金予定項目明細を記してください</v>
      </c>
      <c r="B28" s="793"/>
      <c r="C28" s="793"/>
      <c r="D28" s="794"/>
      <c r="E28" s="795">
        <f>'11月統合家計簿'!E28</f>
        <v>0</v>
      </c>
      <c r="F28" s="223">
        <f t="shared" si="2"/>
        <v>0</v>
      </c>
      <c r="G28" s="225">
        <f t="shared" si="1"/>
        <v>0</v>
      </c>
    </row>
    <row r="29" spans="1:8" ht="21" customHeight="1" x14ac:dyDescent="0.15">
      <c r="A29" s="793" t="str">
        <f>'11月統合家計簿'!A29</f>
        <v>年内の入金予定項目明細を記してください</v>
      </c>
      <c r="B29" s="793"/>
      <c r="C29" s="793"/>
      <c r="D29" s="794"/>
      <c r="E29" s="795">
        <f>'11月統合家計簿'!E29</f>
        <v>0</v>
      </c>
      <c r="F29" s="223">
        <f t="shared" si="2"/>
        <v>0</v>
      </c>
      <c r="G29" s="225">
        <f t="shared" si="1"/>
        <v>0</v>
      </c>
    </row>
    <row r="30" spans="1:8" ht="21" customHeight="1" x14ac:dyDescent="0.15">
      <c r="A30" s="793" t="str">
        <f>'11月統合家計簿'!A30</f>
        <v>年内の入金予定項目明細を記してください</v>
      </c>
      <c r="B30" s="796"/>
      <c r="C30" s="796"/>
      <c r="D30" s="797"/>
      <c r="E30" s="795">
        <f>'11月統合家計簿'!E30</f>
        <v>0</v>
      </c>
      <c r="F30" s="223">
        <f t="shared" si="2"/>
        <v>0</v>
      </c>
      <c r="G30" s="225">
        <f t="shared" si="1"/>
        <v>0</v>
      </c>
    </row>
    <row r="31" spans="1:8" ht="21" customHeight="1" x14ac:dyDescent="0.15">
      <c r="A31" s="793" t="str">
        <f>'11月統合家計簿'!A31</f>
        <v>年内の入金予定項目明細を記してください</v>
      </c>
      <c r="B31" s="796"/>
      <c r="C31" s="796"/>
      <c r="D31" s="797"/>
      <c r="E31" s="795">
        <f>'11月統合家計簿'!E31</f>
        <v>0</v>
      </c>
      <c r="F31" s="223">
        <f t="shared" si="2"/>
        <v>0</v>
      </c>
      <c r="G31" s="225">
        <f t="shared" si="1"/>
        <v>0</v>
      </c>
    </row>
    <row r="32" spans="1:8" ht="21" customHeight="1" x14ac:dyDescent="0.15">
      <c r="A32" s="793" t="str">
        <f>'11月統合家計簿'!A32</f>
        <v>年内の入金予定項目明細を記してください</v>
      </c>
      <c r="B32" s="796"/>
      <c r="C32" s="796"/>
      <c r="D32" s="797"/>
      <c r="E32" s="795">
        <f>'11月統合家計簿'!E32</f>
        <v>0</v>
      </c>
      <c r="F32" s="223">
        <f t="shared" si="2"/>
        <v>0</v>
      </c>
      <c r="G32" s="225">
        <f t="shared" si="1"/>
        <v>0</v>
      </c>
    </row>
    <row r="33" spans="1:8" ht="21" customHeight="1" thickBot="1" x14ac:dyDescent="0.2">
      <c r="A33" s="793" t="str">
        <f>'11月統合家計簿'!A33</f>
        <v>年内の入金予定項目明細を記してください</v>
      </c>
      <c r="B33" s="798"/>
      <c r="C33" s="798"/>
      <c r="D33" s="799"/>
      <c r="E33" s="795">
        <f>'11月統合家計簿'!E33</f>
        <v>0</v>
      </c>
      <c r="F33" s="223">
        <f t="shared" si="2"/>
        <v>0</v>
      </c>
      <c r="G33" s="292">
        <f t="shared" si="1"/>
        <v>0</v>
      </c>
    </row>
    <row r="34" spans="1:8" ht="42" customHeight="1" thickBot="1" x14ac:dyDescent="0.2">
      <c r="A34" s="213"/>
      <c r="B34" s="198"/>
      <c r="C34" s="198"/>
      <c r="D34" s="202" t="s">
        <v>72</v>
      </c>
      <c r="E34" s="221">
        <f>SUM(E24:E33)</f>
        <v>0</v>
      </c>
      <c r="F34" s="221">
        <f>SUM(F24:F33)</f>
        <v>0</v>
      </c>
      <c r="G34" s="226">
        <f>SUM(G23:G33)</f>
        <v>0</v>
      </c>
    </row>
    <row r="35" spans="1:8" ht="18" customHeight="1" x14ac:dyDescent="0.4">
      <c r="A35" s="189"/>
      <c r="B35" s="189"/>
      <c r="C35" s="189"/>
      <c r="D35" s="189"/>
      <c r="E35" s="189"/>
      <c r="F35" s="189"/>
      <c r="G35" s="189"/>
      <c r="H35" s="3"/>
    </row>
    <row r="36" spans="1:8" ht="42" customHeight="1" thickBot="1" x14ac:dyDescent="0.3">
      <c r="A36" s="206" t="s">
        <v>71</v>
      </c>
      <c r="B36" s="204"/>
      <c r="C36" s="204"/>
      <c r="D36" s="204"/>
      <c r="E36" s="204"/>
      <c r="F36" s="204"/>
      <c r="G36" s="204"/>
      <c r="H36" s="191"/>
    </row>
    <row r="37" spans="1:8" ht="42" customHeight="1" thickBot="1" x14ac:dyDescent="0.2">
      <c r="A37" s="1215" t="s">
        <v>68</v>
      </c>
      <c r="B37" s="1216"/>
      <c r="C37" s="1216"/>
      <c r="D37" s="1217"/>
      <c r="E37" s="199" t="s">
        <v>66</v>
      </c>
      <c r="F37" s="199" t="s">
        <v>74</v>
      </c>
      <c r="G37" s="201" t="s">
        <v>168</v>
      </c>
      <c r="H37" s="192"/>
    </row>
    <row r="38" spans="1:8" ht="21" customHeight="1" x14ac:dyDescent="0.15">
      <c r="A38" s="796" t="str">
        <f>'11月統合家計簿'!A38</f>
        <v>年内の出金予定項目明細を記してください</v>
      </c>
      <c r="B38" s="800"/>
      <c r="C38" s="800"/>
      <c r="D38" s="800"/>
      <c r="E38" s="1212">
        <f>'11月統合家計簿'!E38</f>
        <v>0</v>
      </c>
      <c r="F38" s="222">
        <f>E38*12</f>
        <v>0</v>
      </c>
      <c r="G38" s="224">
        <f t="shared" ref="G38:G57" si="3">E38*1</f>
        <v>0</v>
      </c>
    </row>
    <row r="39" spans="1:8" ht="21" customHeight="1" x14ac:dyDescent="0.15">
      <c r="A39" s="796" t="str">
        <f>'11月統合家計簿'!A39</f>
        <v>年内の出金予定項目明細を記してください</v>
      </c>
      <c r="B39" s="793"/>
      <c r="C39" s="793"/>
      <c r="D39" s="793"/>
      <c r="E39" s="1213">
        <f>'11月統合家計簿'!E39</f>
        <v>0</v>
      </c>
      <c r="F39" s="223">
        <f t="shared" ref="F39:F57" si="4">E39*12</f>
        <v>0</v>
      </c>
      <c r="G39" s="225">
        <f t="shared" si="3"/>
        <v>0</v>
      </c>
    </row>
    <row r="40" spans="1:8" ht="21" customHeight="1" x14ac:dyDescent="0.15">
      <c r="A40" s="796" t="str">
        <f>'11月統合家計簿'!A40</f>
        <v>年内の出金予定項目明細を記してください</v>
      </c>
      <c r="B40" s="793"/>
      <c r="C40" s="793"/>
      <c r="D40" s="793"/>
      <c r="E40" s="1213">
        <f>'11月統合家計簿'!E40</f>
        <v>0</v>
      </c>
      <c r="F40" s="223">
        <f>E40*12</f>
        <v>0</v>
      </c>
      <c r="G40" s="225">
        <f t="shared" si="3"/>
        <v>0</v>
      </c>
    </row>
    <row r="41" spans="1:8" ht="21" customHeight="1" x14ac:dyDescent="0.15">
      <c r="A41" s="796" t="str">
        <f>'11月統合家計簿'!A41</f>
        <v>年内の出金予定項目明細を記してください</v>
      </c>
      <c r="B41" s="793"/>
      <c r="C41" s="793"/>
      <c r="D41" s="793"/>
      <c r="E41" s="1213">
        <f>'11月統合家計簿'!E41</f>
        <v>0</v>
      </c>
      <c r="F41" s="223">
        <f t="shared" si="4"/>
        <v>0</v>
      </c>
      <c r="G41" s="225">
        <f t="shared" si="3"/>
        <v>0</v>
      </c>
    </row>
    <row r="42" spans="1:8" ht="21" customHeight="1" x14ac:dyDescent="0.15">
      <c r="A42" s="796" t="str">
        <f>'11月統合家計簿'!A42</f>
        <v>年内の出金予定項目明細を記してください</v>
      </c>
      <c r="B42" s="796"/>
      <c r="C42" s="796"/>
      <c r="D42" s="796"/>
      <c r="E42" s="1213">
        <f>'11月統合家計簿'!E42</f>
        <v>0</v>
      </c>
      <c r="F42" s="223">
        <f t="shared" si="4"/>
        <v>0</v>
      </c>
      <c r="G42" s="225">
        <f t="shared" si="3"/>
        <v>0</v>
      </c>
    </row>
    <row r="43" spans="1:8" ht="21" customHeight="1" x14ac:dyDescent="0.15">
      <c r="A43" s="796" t="str">
        <f>'11月統合家計簿'!A43</f>
        <v>年内の出金予定項目明細を記してください</v>
      </c>
      <c r="B43" s="796"/>
      <c r="C43" s="796"/>
      <c r="D43" s="796"/>
      <c r="E43" s="1213">
        <f>'11月統合家計簿'!E43</f>
        <v>0</v>
      </c>
      <c r="F43" s="223">
        <f>E43*12</f>
        <v>0</v>
      </c>
      <c r="G43" s="225">
        <f t="shared" si="3"/>
        <v>0</v>
      </c>
    </row>
    <row r="44" spans="1:8" ht="21" customHeight="1" x14ac:dyDescent="0.15">
      <c r="A44" s="796" t="str">
        <f>'11月統合家計簿'!A44</f>
        <v>年内の出金予定項目明細を記してください</v>
      </c>
      <c r="B44" s="796"/>
      <c r="C44" s="796"/>
      <c r="D44" s="796"/>
      <c r="E44" s="1213">
        <f>'11月統合家計簿'!E44</f>
        <v>0</v>
      </c>
      <c r="F44" s="223">
        <f t="shared" si="4"/>
        <v>0</v>
      </c>
      <c r="G44" s="225">
        <f t="shared" si="3"/>
        <v>0</v>
      </c>
    </row>
    <row r="45" spans="1:8" ht="21" customHeight="1" x14ac:dyDescent="0.15">
      <c r="A45" s="796" t="str">
        <f>'11月統合家計簿'!A45</f>
        <v>年内の出金予定項目明細を記してください</v>
      </c>
      <c r="B45" s="796"/>
      <c r="C45" s="796"/>
      <c r="D45" s="796"/>
      <c r="E45" s="1213">
        <f>'11月統合家計簿'!E45</f>
        <v>0</v>
      </c>
      <c r="F45" s="223">
        <f t="shared" si="4"/>
        <v>0</v>
      </c>
      <c r="G45" s="225">
        <f t="shared" si="3"/>
        <v>0</v>
      </c>
    </row>
    <row r="46" spans="1:8" ht="21" customHeight="1" x14ac:dyDescent="0.15">
      <c r="A46" s="796" t="str">
        <f>'11月統合家計簿'!A46</f>
        <v>年内の出金予定項目明細を記してください</v>
      </c>
      <c r="B46" s="796"/>
      <c r="C46" s="796"/>
      <c r="D46" s="796"/>
      <c r="E46" s="1213">
        <f>'11月統合家計簿'!E46</f>
        <v>0</v>
      </c>
      <c r="F46" s="223">
        <f t="shared" si="4"/>
        <v>0</v>
      </c>
      <c r="G46" s="225">
        <f t="shared" si="3"/>
        <v>0</v>
      </c>
    </row>
    <row r="47" spans="1:8" ht="21" customHeight="1" x14ac:dyDescent="0.15">
      <c r="A47" s="796" t="str">
        <f>'11月統合家計簿'!A47</f>
        <v>年内の出金予定項目明細を記してください</v>
      </c>
      <c r="B47" s="796"/>
      <c r="C47" s="796"/>
      <c r="D47" s="796"/>
      <c r="E47" s="1213">
        <f>'11月統合家計簿'!E47</f>
        <v>0</v>
      </c>
      <c r="F47" s="223">
        <f t="shared" si="4"/>
        <v>0</v>
      </c>
      <c r="G47" s="225">
        <f t="shared" si="3"/>
        <v>0</v>
      </c>
    </row>
    <row r="48" spans="1:8" ht="21" customHeight="1" x14ac:dyDescent="0.15">
      <c r="A48" s="796" t="str">
        <f>'11月統合家計簿'!A48</f>
        <v>年内の出金予定項目明細を記してください</v>
      </c>
      <c r="B48" s="796"/>
      <c r="C48" s="796"/>
      <c r="D48" s="796"/>
      <c r="E48" s="1213">
        <f>'11月統合家計簿'!E48</f>
        <v>0</v>
      </c>
      <c r="F48" s="223">
        <f t="shared" si="4"/>
        <v>0</v>
      </c>
      <c r="G48" s="225">
        <f t="shared" si="3"/>
        <v>0</v>
      </c>
    </row>
    <row r="49" spans="1:7" ht="21" customHeight="1" x14ac:dyDescent="0.15">
      <c r="A49" s="796" t="str">
        <f>'11月統合家計簿'!A49</f>
        <v>年内の出金予定項目明細を記してください</v>
      </c>
      <c r="B49" s="796"/>
      <c r="C49" s="796"/>
      <c r="D49" s="796"/>
      <c r="E49" s="1213">
        <f>'11月統合家計簿'!E49</f>
        <v>0</v>
      </c>
      <c r="F49" s="223">
        <f t="shared" si="4"/>
        <v>0</v>
      </c>
      <c r="G49" s="225">
        <f t="shared" si="3"/>
        <v>0</v>
      </c>
    </row>
    <row r="50" spans="1:7" ht="21" customHeight="1" x14ac:dyDescent="0.15">
      <c r="A50" s="796" t="str">
        <f>'11月統合家計簿'!A50</f>
        <v>年内の出金予定項目明細を記してください</v>
      </c>
      <c r="B50" s="796"/>
      <c r="C50" s="796"/>
      <c r="D50" s="796"/>
      <c r="E50" s="1213">
        <f>'11月統合家計簿'!E50</f>
        <v>0</v>
      </c>
      <c r="F50" s="223">
        <f t="shared" si="4"/>
        <v>0</v>
      </c>
      <c r="G50" s="225">
        <f t="shared" si="3"/>
        <v>0</v>
      </c>
    </row>
    <row r="51" spans="1:7" ht="21" customHeight="1" x14ac:dyDescent="0.15">
      <c r="A51" s="796" t="str">
        <f>'11月統合家計簿'!A51</f>
        <v>年内の出金予定項目明細を記してください</v>
      </c>
      <c r="B51" s="796"/>
      <c r="C51" s="796"/>
      <c r="D51" s="796"/>
      <c r="E51" s="1213">
        <f>'11月統合家計簿'!E51</f>
        <v>0</v>
      </c>
      <c r="F51" s="223">
        <f t="shared" si="4"/>
        <v>0</v>
      </c>
      <c r="G51" s="225">
        <f t="shared" si="3"/>
        <v>0</v>
      </c>
    </row>
    <row r="52" spans="1:7" ht="21" customHeight="1" x14ac:dyDescent="0.15">
      <c r="A52" s="796" t="str">
        <f>'11月統合家計簿'!A52</f>
        <v>年内の出金予定項目明細を記してください</v>
      </c>
      <c r="B52" s="796"/>
      <c r="C52" s="796"/>
      <c r="D52" s="796"/>
      <c r="E52" s="1213">
        <f>'11月統合家計簿'!E52</f>
        <v>0</v>
      </c>
      <c r="F52" s="223">
        <f t="shared" si="4"/>
        <v>0</v>
      </c>
      <c r="G52" s="225">
        <f t="shared" si="3"/>
        <v>0</v>
      </c>
    </row>
    <row r="53" spans="1:7" ht="21" customHeight="1" x14ac:dyDescent="0.15">
      <c r="A53" s="796" t="str">
        <f>'11月統合家計簿'!A53</f>
        <v>年内の出金予定項目明細を記してください</v>
      </c>
      <c r="B53" s="796"/>
      <c r="C53" s="796"/>
      <c r="D53" s="796"/>
      <c r="E53" s="1213">
        <f>'11月統合家計簿'!E53</f>
        <v>0</v>
      </c>
      <c r="F53" s="223">
        <f t="shared" si="4"/>
        <v>0</v>
      </c>
      <c r="G53" s="225">
        <f t="shared" si="3"/>
        <v>0</v>
      </c>
    </row>
    <row r="54" spans="1:7" ht="21" customHeight="1" x14ac:dyDescent="0.15">
      <c r="A54" s="796" t="str">
        <f>'11月統合家計簿'!A54</f>
        <v>年内の出金予定項目明細を記してください</v>
      </c>
      <c r="B54" s="796"/>
      <c r="C54" s="796"/>
      <c r="D54" s="796"/>
      <c r="E54" s="1213">
        <f>'11月統合家計簿'!E54</f>
        <v>0</v>
      </c>
      <c r="F54" s="223">
        <f t="shared" si="4"/>
        <v>0</v>
      </c>
      <c r="G54" s="225">
        <f t="shared" si="3"/>
        <v>0</v>
      </c>
    </row>
    <row r="55" spans="1:7" ht="21" customHeight="1" x14ac:dyDescent="0.15">
      <c r="A55" s="796" t="str">
        <f>'11月統合家計簿'!A55</f>
        <v>年内の出金予定項目明細を記してください</v>
      </c>
      <c r="B55" s="796"/>
      <c r="C55" s="796"/>
      <c r="D55" s="796"/>
      <c r="E55" s="1213">
        <f>'11月統合家計簿'!E55</f>
        <v>0</v>
      </c>
      <c r="F55" s="223">
        <f t="shared" si="4"/>
        <v>0</v>
      </c>
      <c r="G55" s="225">
        <f t="shared" si="3"/>
        <v>0</v>
      </c>
    </row>
    <row r="56" spans="1:7" ht="21" customHeight="1" x14ac:dyDescent="0.15">
      <c r="A56" s="796" t="str">
        <f>'11月統合家計簿'!A56</f>
        <v>年内の出金予定項目明細を記してください</v>
      </c>
      <c r="B56" s="796"/>
      <c r="C56" s="796"/>
      <c r="D56" s="796"/>
      <c r="E56" s="1213">
        <f>'11月統合家計簿'!E56</f>
        <v>0</v>
      </c>
      <c r="F56" s="223">
        <f t="shared" si="4"/>
        <v>0</v>
      </c>
      <c r="G56" s="225">
        <f t="shared" si="3"/>
        <v>0</v>
      </c>
    </row>
    <row r="57" spans="1:7" ht="21" customHeight="1" thickBot="1" x14ac:dyDescent="0.2">
      <c r="A57" s="796" t="str">
        <f>'11月統合家計簿'!A57</f>
        <v>年内の出金予定項目明細を記してください</v>
      </c>
      <c r="B57" s="801"/>
      <c r="C57" s="801"/>
      <c r="D57" s="801"/>
      <c r="E57" s="1214">
        <f>'11月統合家計簿'!E57</f>
        <v>0</v>
      </c>
      <c r="F57" s="227">
        <f t="shared" si="4"/>
        <v>0</v>
      </c>
      <c r="G57" s="292">
        <f t="shared" si="3"/>
        <v>0</v>
      </c>
    </row>
    <row r="58" spans="1:7" ht="42" customHeight="1" thickBot="1" x14ac:dyDescent="0.2">
      <c r="A58" s="213"/>
      <c r="B58" s="198"/>
      <c r="C58" s="198"/>
      <c r="D58" s="202" t="s">
        <v>69</v>
      </c>
      <c r="E58" s="221">
        <f>SUM(E38:E57)</f>
        <v>0</v>
      </c>
      <c r="F58" s="221">
        <f>SUM(F38:F57)</f>
        <v>0</v>
      </c>
      <c r="G58" s="226">
        <f>SUM(G38:G57)</f>
        <v>0</v>
      </c>
    </row>
    <row r="59" spans="1:7" ht="39.75" customHeight="1" x14ac:dyDescent="0.2">
      <c r="A59" s="193"/>
      <c r="B59" s="1"/>
      <c r="C59" s="1"/>
      <c r="D59" s="1"/>
      <c r="E59" s="1"/>
      <c r="F59" s="207" t="s">
        <v>75</v>
      </c>
      <c r="G59" s="229">
        <f>G34-G58</f>
        <v>0</v>
      </c>
    </row>
    <row r="60" spans="1:7" ht="18" customHeight="1" x14ac:dyDescent="0.15">
      <c r="A60" s="194"/>
      <c r="B60" s="1"/>
      <c r="C60" s="1"/>
      <c r="D60" s="1"/>
      <c r="E60" s="200"/>
      <c r="F60" s="1"/>
      <c r="G60" s="219" t="s">
        <v>188</v>
      </c>
    </row>
    <row r="61" spans="1:7" ht="18" customHeight="1" x14ac:dyDescent="0.15">
      <c r="A61" s="194"/>
      <c r="B61" s="1"/>
      <c r="C61" s="1"/>
      <c r="D61" s="1"/>
      <c r="E61" s="200"/>
      <c r="F61" s="219"/>
      <c r="G61" s="2"/>
    </row>
  </sheetData>
  <sheetProtection sheet="1" objects="1" scenarios="1"/>
  <mergeCells count="7">
    <mergeCell ref="A37:D37"/>
    <mergeCell ref="A1:G1"/>
    <mergeCell ref="A2:G2"/>
    <mergeCell ref="A20:G20"/>
    <mergeCell ref="A6:B6"/>
    <mergeCell ref="A23:F23"/>
    <mergeCell ref="A22:D2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>
    <tabColor rgb="FFFBEBFF"/>
  </sheetPr>
  <dimension ref="A1:AD57"/>
  <sheetViews>
    <sheetView workbookViewId="0">
      <pane xSplit="1" ySplit="4" topLeftCell="B5" activePane="bottomRight" state="frozen"/>
      <selection activeCell="B55" sqref="B55"/>
      <selection pane="topRight" activeCell="B55" sqref="B55"/>
      <selection pane="bottomLeft" activeCell="B55" sqref="B55"/>
      <selection pane="bottomRight" sqref="A1:L1"/>
    </sheetView>
  </sheetViews>
  <sheetFormatPr defaultRowHeight="18.75" x14ac:dyDescent="0.4"/>
  <cols>
    <col min="1" max="1" width="15.625" style="11" customWidth="1"/>
    <col min="2" max="3" width="13.125" style="11" customWidth="1"/>
    <col min="4" max="4" width="35.625" style="11" customWidth="1"/>
    <col min="5" max="5" width="9.625" style="11" customWidth="1"/>
    <col min="6" max="6" width="13.125" style="11" customWidth="1"/>
    <col min="7" max="7" width="35.625" style="11" customWidth="1"/>
    <col min="8" max="8" width="9.625" style="10" customWidth="1"/>
    <col min="9" max="9" width="13.125" style="11" customWidth="1"/>
    <col min="10" max="10" width="35.625" style="11" customWidth="1"/>
    <col min="11" max="11" width="9.625" style="11" customWidth="1"/>
    <col min="12" max="12" width="16.625" style="122" bestFit="1" customWidth="1"/>
    <col min="13" max="13" width="13.75" style="14" customWidth="1"/>
    <col min="14" max="14" width="14.25" style="15" bestFit="1" customWidth="1"/>
    <col min="15" max="15" width="10.875" style="16" bestFit="1" customWidth="1"/>
    <col min="16" max="16" width="9" style="11"/>
    <col min="17" max="17" width="10.25" style="17" bestFit="1" customWidth="1"/>
    <col min="18" max="18" width="14.5" style="18" customWidth="1"/>
    <col min="19" max="19" width="10.625" style="19" bestFit="1" customWidth="1"/>
    <col min="20" max="20" width="9.125" style="20" bestFit="1" customWidth="1"/>
    <col min="21" max="21" width="9" style="21"/>
    <col min="22" max="22" width="16.5" style="18" customWidth="1"/>
    <col min="23" max="23" width="11.375" style="20" bestFit="1" customWidth="1"/>
    <col min="24" max="24" width="12.125" style="22" customWidth="1"/>
    <col min="25" max="25" width="12.625" style="23" customWidth="1"/>
    <col min="26" max="26" width="10.5" style="24" bestFit="1" customWidth="1"/>
    <col min="27" max="27" width="9.125" style="25" bestFit="1" customWidth="1"/>
    <col min="28" max="28" width="5.125" style="123" customWidth="1"/>
    <col min="29" max="29" width="10" style="17" customWidth="1"/>
    <col min="30" max="30" width="12.25" style="17" customWidth="1"/>
    <col min="31" max="31" width="12.25" style="11" customWidth="1"/>
    <col min="32" max="16384" width="9" style="11"/>
  </cols>
  <sheetData>
    <row r="1" spans="1:28" ht="63" customHeight="1" x14ac:dyDescent="0.4">
      <c r="A1" s="1230" t="s">
        <v>248</v>
      </c>
      <c r="B1" s="1230"/>
      <c r="C1" s="1230"/>
      <c r="D1" s="1230"/>
      <c r="E1" s="1230"/>
      <c r="F1" s="1230"/>
      <c r="G1" s="1230"/>
      <c r="H1" s="1230"/>
      <c r="I1" s="1230"/>
      <c r="J1" s="1230"/>
      <c r="K1" s="1230"/>
      <c r="L1" s="1230"/>
      <c r="AB1" s="31"/>
    </row>
    <row r="2" spans="1:28" ht="21" customHeight="1" x14ac:dyDescent="0.4">
      <c r="A2" s="1231" t="s">
        <v>10</v>
      </c>
      <c r="B2" s="1231"/>
      <c r="C2" s="1231"/>
      <c r="D2" s="1231"/>
      <c r="E2" s="1231"/>
      <c r="F2" s="1231"/>
      <c r="G2" s="1231"/>
      <c r="H2" s="1231"/>
      <c r="I2" s="1231"/>
      <c r="J2" s="1231"/>
      <c r="K2" s="1231"/>
      <c r="L2" s="1231"/>
      <c r="AB2" s="31"/>
    </row>
    <row r="3" spans="1:28" ht="21" customHeight="1" thickBot="1" x14ac:dyDescent="0.45">
      <c r="A3" s="9" t="s">
        <v>161</v>
      </c>
      <c r="C3" s="32" t="s">
        <v>11</v>
      </c>
      <c r="D3" s="33"/>
      <c r="E3" s="33"/>
      <c r="F3" s="34"/>
      <c r="G3" s="33"/>
      <c r="H3" s="33"/>
      <c r="I3" s="35"/>
      <c r="J3" s="12" t="s">
        <v>6</v>
      </c>
      <c r="K3" s="13" t="s">
        <v>7</v>
      </c>
      <c r="L3" s="36">
        <f ca="1">NOW()</f>
        <v>44276.014670717595</v>
      </c>
      <c r="AB3" s="17"/>
    </row>
    <row r="4" spans="1:28" ht="52.5" customHeight="1" thickTop="1" thickBot="1" x14ac:dyDescent="0.45">
      <c r="A4" s="37" t="s">
        <v>12</v>
      </c>
      <c r="B4" s="38" t="s">
        <v>13</v>
      </c>
      <c r="C4" s="39" t="s">
        <v>14</v>
      </c>
      <c r="D4" s="40" t="s">
        <v>15</v>
      </c>
      <c r="E4" s="41" t="s">
        <v>16</v>
      </c>
      <c r="F4" s="42" t="s">
        <v>17</v>
      </c>
      <c r="G4" s="43" t="s">
        <v>18</v>
      </c>
      <c r="H4" s="44" t="s">
        <v>19</v>
      </c>
      <c r="I4" s="45" t="s">
        <v>20</v>
      </c>
      <c r="J4" s="46" t="s">
        <v>21</v>
      </c>
      <c r="K4" s="47" t="s">
        <v>22</v>
      </c>
      <c r="L4" s="48" t="s">
        <v>23</v>
      </c>
      <c r="M4" s="49"/>
      <c r="N4" s="50"/>
      <c r="O4" s="51"/>
      <c r="Q4" s="52"/>
      <c r="R4" s="49"/>
      <c r="S4" s="53"/>
      <c r="T4" s="54"/>
      <c r="U4" s="55"/>
      <c r="AB4" s="17"/>
    </row>
    <row r="5" spans="1:28" ht="19.5" thickTop="1" x14ac:dyDescent="0.4">
      <c r="A5" s="56" t="str">
        <f>'12月統合家計簿'!A7</f>
        <v>○○銀行　１</v>
      </c>
      <c r="B5" s="182">
        <f>'11月銀行口座入出金表'!L5</f>
        <v>0</v>
      </c>
      <c r="C5" s="57">
        <f>'12月カード利用明細表'!B14</f>
        <v>0</v>
      </c>
      <c r="D5" s="792" t="s">
        <v>50</v>
      </c>
      <c r="E5" s="758"/>
      <c r="F5" s="774"/>
      <c r="G5" s="789"/>
      <c r="H5" s="780"/>
      <c r="I5" s="790"/>
      <c r="J5" s="789"/>
      <c r="K5" s="791"/>
      <c r="L5" s="58">
        <f>B5-SUM(C5:C7)+SUM(F5:F9)-SUM(I5:I9)</f>
        <v>0</v>
      </c>
      <c r="M5" s="49"/>
      <c r="N5" s="59"/>
      <c r="O5" s="51"/>
      <c r="Q5" s="52"/>
      <c r="R5" s="49"/>
      <c r="S5" s="53"/>
      <c r="T5" s="54"/>
      <c r="U5" s="55"/>
      <c r="AB5" s="17"/>
    </row>
    <row r="6" spans="1:28" x14ac:dyDescent="0.4">
      <c r="A6" s="60" t="s">
        <v>24</v>
      </c>
      <c r="B6" s="61"/>
      <c r="C6" s="783"/>
      <c r="D6" s="757"/>
      <c r="E6" s="784"/>
      <c r="F6" s="759"/>
      <c r="G6" s="785"/>
      <c r="H6" s="761"/>
      <c r="I6" s="762"/>
      <c r="J6" s="760"/>
      <c r="K6" s="763"/>
      <c r="L6" s="62"/>
      <c r="M6" s="49"/>
      <c r="N6" s="50"/>
      <c r="O6" s="51"/>
      <c r="Q6" s="52"/>
      <c r="R6" s="49"/>
      <c r="S6" s="53"/>
      <c r="T6" s="54"/>
      <c r="U6" s="55"/>
      <c r="AB6" s="17"/>
    </row>
    <row r="7" spans="1:28" x14ac:dyDescent="0.4">
      <c r="A7" s="63">
        <f>SUM(C5:C7)</f>
        <v>0</v>
      </c>
      <c r="B7" s="61"/>
      <c r="C7" s="756"/>
      <c r="D7" s="757"/>
      <c r="E7" s="758"/>
      <c r="F7" s="759"/>
      <c r="G7" s="760"/>
      <c r="H7" s="761"/>
      <c r="I7" s="762"/>
      <c r="J7" s="760"/>
      <c r="K7" s="763"/>
      <c r="L7" s="62"/>
      <c r="M7" s="49"/>
      <c r="N7" s="50"/>
      <c r="O7" s="51"/>
      <c r="Q7" s="52"/>
      <c r="R7" s="49"/>
      <c r="S7" s="53"/>
      <c r="T7" s="54"/>
      <c r="U7" s="55"/>
      <c r="AB7" s="17"/>
    </row>
    <row r="8" spans="1:28" x14ac:dyDescent="0.4">
      <c r="A8" s="64" t="s">
        <v>25</v>
      </c>
      <c r="B8" s="61"/>
      <c r="C8" s="756"/>
      <c r="D8" s="779"/>
      <c r="E8" s="758"/>
      <c r="F8" s="759"/>
      <c r="G8" s="760"/>
      <c r="H8" s="761"/>
      <c r="I8" s="762"/>
      <c r="J8" s="760"/>
      <c r="K8" s="763"/>
      <c r="L8" s="62"/>
      <c r="M8" s="49"/>
      <c r="N8" s="50"/>
      <c r="O8" s="51"/>
      <c r="Q8" s="52"/>
      <c r="R8" s="49"/>
      <c r="S8" s="53"/>
      <c r="T8" s="54"/>
      <c r="U8" s="55"/>
      <c r="AB8" s="17"/>
    </row>
    <row r="9" spans="1:28" ht="19.5" thickBot="1" x14ac:dyDescent="0.45">
      <c r="A9" s="65">
        <f>B5-SUM(C5:C9)</f>
        <v>0</v>
      </c>
      <c r="B9" s="66"/>
      <c r="C9" s="786"/>
      <c r="D9" s="787"/>
      <c r="E9" s="788"/>
      <c r="F9" s="767"/>
      <c r="G9" s="768"/>
      <c r="H9" s="769"/>
      <c r="I9" s="770"/>
      <c r="J9" s="768"/>
      <c r="K9" s="771"/>
      <c r="L9" s="67"/>
      <c r="M9" s="49"/>
      <c r="N9" s="50"/>
      <c r="O9" s="51"/>
      <c r="Q9" s="52"/>
      <c r="R9" s="49"/>
      <c r="S9" s="53"/>
      <c r="T9" s="54"/>
      <c r="U9" s="55"/>
      <c r="AB9" s="17"/>
    </row>
    <row r="10" spans="1:28" x14ac:dyDescent="0.4">
      <c r="A10" s="68" t="str">
        <f>'12月統合家計簿'!A8</f>
        <v>○○銀行　２</v>
      </c>
      <c r="B10" s="220">
        <f>'11月銀行口座入出金表'!L10</f>
        <v>0</v>
      </c>
      <c r="C10" s="69">
        <f>'12月カード利用明細表'!B26</f>
        <v>0</v>
      </c>
      <c r="D10" s="772" t="s">
        <v>51</v>
      </c>
      <c r="E10" s="773"/>
      <c r="F10" s="774"/>
      <c r="G10" s="775"/>
      <c r="H10" s="761"/>
      <c r="I10" s="776"/>
      <c r="J10" s="775"/>
      <c r="K10" s="777"/>
      <c r="L10" s="58">
        <f>B10-SUM(C10:C14)+SUM(F10:F14)-SUM(I10:I14)</f>
        <v>0</v>
      </c>
      <c r="M10" s="49"/>
      <c r="N10" s="50"/>
      <c r="O10" s="51"/>
      <c r="Q10" s="52"/>
      <c r="R10" s="49"/>
      <c r="S10" s="53"/>
      <c r="T10" s="54"/>
      <c r="U10" s="55"/>
      <c r="AB10" s="17"/>
    </row>
    <row r="11" spans="1:28" x14ac:dyDescent="0.4">
      <c r="A11" s="60" t="s">
        <v>24</v>
      </c>
      <c r="B11" s="61"/>
      <c r="C11" s="756"/>
      <c r="D11" s="757"/>
      <c r="E11" s="758"/>
      <c r="F11" s="759"/>
      <c r="G11" s="760"/>
      <c r="H11" s="761"/>
      <c r="I11" s="762"/>
      <c r="J11" s="760"/>
      <c r="K11" s="763"/>
      <c r="L11" s="62"/>
      <c r="M11" s="49"/>
      <c r="N11" s="50"/>
      <c r="O11" s="51"/>
      <c r="Q11" s="52"/>
      <c r="R11" s="49"/>
      <c r="S11" s="53"/>
      <c r="T11" s="54"/>
      <c r="U11" s="55"/>
      <c r="AB11" s="17"/>
    </row>
    <row r="12" spans="1:28" x14ac:dyDescent="0.4">
      <c r="A12" s="63">
        <f>SUM(C10:C14)</f>
        <v>0</v>
      </c>
      <c r="B12" s="61"/>
      <c r="C12" s="756"/>
      <c r="D12" s="757"/>
      <c r="E12" s="758"/>
      <c r="F12" s="759"/>
      <c r="G12" s="760"/>
      <c r="H12" s="761"/>
      <c r="I12" s="762"/>
      <c r="J12" s="760"/>
      <c r="K12" s="763"/>
      <c r="L12" s="62"/>
      <c r="M12" s="49"/>
      <c r="N12" s="50"/>
      <c r="O12" s="51"/>
      <c r="Q12" s="52"/>
      <c r="R12" s="49"/>
      <c r="S12" s="53"/>
      <c r="T12" s="54"/>
      <c r="U12" s="55"/>
      <c r="AB12" s="17"/>
    </row>
    <row r="13" spans="1:28" x14ac:dyDescent="0.4">
      <c r="A13" s="64" t="s">
        <v>25</v>
      </c>
      <c r="B13" s="61"/>
      <c r="C13" s="756"/>
      <c r="D13" s="779"/>
      <c r="E13" s="758"/>
      <c r="F13" s="759"/>
      <c r="G13" s="760"/>
      <c r="H13" s="761"/>
      <c r="I13" s="762"/>
      <c r="J13" s="760"/>
      <c r="K13" s="763"/>
      <c r="L13" s="62"/>
      <c r="M13" s="49"/>
      <c r="N13" s="50"/>
      <c r="O13" s="51"/>
      <c r="Q13" s="52"/>
      <c r="R13" s="49"/>
      <c r="S13" s="53"/>
      <c r="T13" s="54"/>
      <c r="U13" s="55"/>
      <c r="AB13" s="17"/>
    </row>
    <row r="14" spans="1:28" ht="19.5" thickBot="1" x14ac:dyDescent="0.45">
      <c r="A14" s="65">
        <f>B10-SUM(C10:C14)</f>
        <v>0</v>
      </c>
      <c r="B14" s="66"/>
      <c r="C14" s="764"/>
      <c r="D14" s="782"/>
      <c r="E14" s="766"/>
      <c r="F14" s="767"/>
      <c r="G14" s="768"/>
      <c r="H14" s="769"/>
      <c r="I14" s="770"/>
      <c r="J14" s="768"/>
      <c r="K14" s="771"/>
      <c r="L14" s="67"/>
      <c r="M14" s="49"/>
      <c r="N14" s="50"/>
      <c r="O14" s="51"/>
      <c r="Q14" s="52"/>
      <c r="R14" s="49"/>
      <c r="S14" s="53"/>
      <c r="T14" s="54"/>
      <c r="U14" s="55"/>
      <c r="AB14" s="17"/>
    </row>
    <row r="15" spans="1:28" x14ac:dyDescent="0.4">
      <c r="A15" s="68" t="str">
        <f>'12月統合家計簿'!A9</f>
        <v>○○銀行　３</v>
      </c>
      <c r="B15" s="220">
        <f>'11月銀行口座入出金表'!L15</f>
        <v>0</v>
      </c>
      <c r="C15" s="69">
        <f>'12月カード利用明細表'!B38</f>
        <v>0</v>
      </c>
      <c r="D15" s="772" t="s">
        <v>52</v>
      </c>
      <c r="E15" s="773"/>
      <c r="F15" s="774"/>
      <c r="G15" s="775"/>
      <c r="H15" s="761"/>
      <c r="I15" s="776"/>
      <c r="J15" s="775"/>
      <c r="K15" s="777"/>
      <c r="L15" s="58">
        <f>B15-SUM(C15:C19)+SUM(F15:F19)-SUM(I15:I19)</f>
        <v>0</v>
      </c>
      <c r="M15" s="49"/>
      <c r="N15" s="50"/>
      <c r="O15" s="51"/>
      <c r="Q15" s="52"/>
      <c r="R15" s="49"/>
      <c r="S15" s="53"/>
      <c r="T15" s="54"/>
      <c r="U15" s="55"/>
      <c r="AB15" s="17"/>
    </row>
    <row r="16" spans="1:28" x14ac:dyDescent="0.4">
      <c r="A16" s="60" t="s">
        <v>24</v>
      </c>
      <c r="B16" s="61"/>
      <c r="C16" s="756"/>
      <c r="D16" s="757"/>
      <c r="E16" s="758"/>
      <c r="F16" s="759"/>
      <c r="G16" s="760"/>
      <c r="H16" s="761"/>
      <c r="I16" s="762"/>
      <c r="J16" s="760"/>
      <c r="K16" s="763"/>
      <c r="L16" s="62"/>
      <c r="M16" s="49"/>
      <c r="N16" s="50"/>
      <c r="O16" s="51"/>
      <c r="Q16" s="52"/>
      <c r="R16" s="49"/>
      <c r="S16" s="53"/>
      <c r="T16" s="54"/>
      <c r="U16" s="55"/>
      <c r="AB16" s="17"/>
    </row>
    <row r="17" spans="1:27" s="17" customFormat="1" x14ac:dyDescent="0.4">
      <c r="A17" s="63">
        <f>SUM(C15:C19)</f>
        <v>0</v>
      </c>
      <c r="B17" s="61"/>
      <c r="C17" s="756"/>
      <c r="D17" s="779"/>
      <c r="E17" s="758"/>
      <c r="F17" s="759"/>
      <c r="G17" s="760"/>
      <c r="H17" s="761"/>
      <c r="I17" s="762"/>
      <c r="J17" s="760"/>
      <c r="K17" s="763"/>
      <c r="L17" s="62"/>
      <c r="M17" s="49"/>
      <c r="N17" s="50"/>
      <c r="O17" s="51"/>
      <c r="P17" s="11"/>
      <c r="Q17" s="52"/>
      <c r="R17" s="49"/>
      <c r="S17" s="53"/>
      <c r="T17" s="54"/>
      <c r="U17" s="55"/>
      <c r="V17" s="18"/>
      <c r="W17" s="20"/>
      <c r="X17" s="22"/>
      <c r="Y17" s="23"/>
      <c r="Z17" s="24"/>
      <c r="AA17" s="25"/>
    </row>
    <row r="18" spans="1:27" s="17" customFormat="1" x14ac:dyDescent="0.4">
      <c r="A18" s="64" t="s">
        <v>25</v>
      </c>
      <c r="B18" s="61"/>
      <c r="C18" s="756"/>
      <c r="D18" s="779"/>
      <c r="E18" s="758"/>
      <c r="F18" s="759"/>
      <c r="G18" s="760"/>
      <c r="H18" s="761"/>
      <c r="I18" s="762"/>
      <c r="J18" s="760"/>
      <c r="K18" s="763"/>
      <c r="L18" s="62"/>
      <c r="M18" s="49"/>
      <c r="N18" s="50"/>
      <c r="O18" s="51"/>
      <c r="P18" s="11"/>
      <c r="Q18" s="52"/>
      <c r="R18" s="49"/>
      <c r="S18" s="53"/>
      <c r="T18" s="54"/>
      <c r="U18" s="55"/>
      <c r="V18" s="18"/>
      <c r="W18" s="20"/>
      <c r="X18" s="22"/>
      <c r="Y18" s="23"/>
      <c r="Z18" s="24"/>
      <c r="AA18" s="25"/>
    </row>
    <row r="19" spans="1:27" s="17" customFormat="1" ht="19.5" thickBot="1" x14ac:dyDescent="0.45">
      <c r="A19" s="65">
        <f>B15-SUM(C15:C19)</f>
        <v>0</v>
      </c>
      <c r="B19" s="66"/>
      <c r="C19" s="764"/>
      <c r="D19" s="779"/>
      <c r="E19" s="766"/>
      <c r="F19" s="767"/>
      <c r="G19" s="768"/>
      <c r="H19" s="769"/>
      <c r="I19" s="770"/>
      <c r="J19" s="768"/>
      <c r="K19" s="771"/>
      <c r="L19" s="67"/>
      <c r="M19" s="49"/>
      <c r="N19" s="50"/>
      <c r="O19" s="51"/>
      <c r="P19" s="11"/>
      <c r="Q19" s="52"/>
      <c r="R19" s="49"/>
      <c r="S19" s="53"/>
      <c r="T19" s="54"/>
      <c r="U19" s="55"/>
      <c r="V19" s="18"/>
      <c r="W19" s="20"/>
      <c r="X19" s="22"/>
      <c r="Y19" s="23"/>
      <c r="Z19" s="24"/>
      <c r="AA19" s="25"/>
    </row>
    <row r="20" spans="1:27" s="17" customFormat="1" x14ac:dyDescent="0.4">
      <c r="A20" s="68" t="str">
        <f>'12月統合家計簿'!A10</f>
        <v>○○銀行　４</v>
      </c>
      <c r="B20" s="220">
        <f>'11月銀行口座入出金表'!L20</f>
        <v>0</v>
      </c>
      <c r="C20" s="69">
        <f>'12月カード利用明細表'!B50</f>
        <v>0</v>
      </c>
      <c r="D20" s="772" t="s">
        <v>53</v>
      </c>
      <c r="E20" s="773"/>
      <c r="F20" s="774"/>
      <c r="G20" s="775"/>
      <c r="H20" s="761"/>
      <c r="I20" s="776"/>
      <c r="J20" s="775"/>
      <c r="K20" s="777"/>
      <c r="L20" s="58">
        <f>B20-SUM(C20:C24)+SUM(F20:F24)-SUM(I20:I24)</f>
        <v>0</v>
      </c>
      <c r="M20" s="49"/>
      <c r="N20" s="50"/>
      <c r="O20" s="51"/>
      <c r="P20" s="11"/>
      <c r="Q20" s="52"/>
      <c r="R20" s="49"/>
      <c r="S20" s="53"/>
      <c r="T20" s="54"/>
      <c r="U20" s="55"/>
      <c r="V20" s="18"/>
      <c r="W20" s="20"/>
      <c r="X20" s="22"/>
      <c r="Y20" s="23"/>
      <c r="Z20" s="24"/>
      <c r="AA20" s="25"/>
    </row>
    <row r="21" spans="1:27" s="17" customFormat="1" x14ac:dyDescent="0.4">
      <c r="A21" s="60" t="s">
        <v>24</v>
      </c>
      <c r="B21" s="61"/>
      <c r="C21" s="756"/>
      <c r="D21" s="757"/>
      <c r="E21" s="758"/>
      <c r="F21" s="759"/>
      <c r="G21" s="760"/>
      <c r="H21" s="761"/>
      <c r="I21" s="762"/>
      <c r="J21" s="760"/>
      <c r="K21" s="763"/>
      <c r="L21" s="62"/>
      <c r="M21" s="49"/>
      <c r="N21" s="50"/>
      <c r="O21" s="51"/>
      <c r="P21" s="11"/>
      <c r="Q21" s="52"/>
      <c r="R21" s="49"/>
      <c r="S21" s="53"/>
      <c r="T21" s="54"/>
      <c r="U21" s="55"/>
      <c r="V21" s="18"/>
      <c r="W21" s="20"/>
      <c r="X21" s="22"/>
      <c r="Y21" s="23"/>
      <c r="Z21" s="24"/>
      <c r="AA21" s="25"/>
    </row>
    <row r="22" spans="1:27" s="17" customFormat="1" x14ac:dyDescent="0.4">
      <c r="A22" s="63">
        <f>SUM(C20:C24)</f>
        <v>0</v>
      </c>
      <c r="B22" s="61"/>
      <c r="C22" s="756"/>
      <c r="D22" s="757"/>
      <c r="E22" s="758"/>
      <c r="F22" s="759"/>
      <c r="G22" s="760"/>
      <c r="H22" s="761"/>
      <c r="I22" s="762"/>
      <c r="J22" s="760"/>
      <c r="K22" s="763"/>
      <c r="L22" s="62"/>
      <c r="M22" s="49"/>
      <c r="N22" s="50"/>
      <c r="O22" s="51"/>
      <c r="P22" s="11"/>
      <c r="Q22" s="52"/>
      <c r="R22" s="49"/>
      <c r="S22" s="53"/>
      <c r="T22" s="54"/>
      <c r="U22" s="55"/>
      <c r="V22" s="18"/>
      <c r="W22" s="20"/>
      <c r="X22" s="22"/>
      <c r="Y22" s="23"/>
      <c r="Z22" s="24"/>
      <c r="AA22" s="25"/>
    </row>
    <row r="23" spans="1:27" s="17" customFormat="1" x14ac:dyDescent="0.4">
      <c r="A23" s="64" t="s">
        <v>25</v>
      </c>
      <c r="B23" s="61"/>
      <c r="C23" s="756"/>
      <c r="D23" s="757"/>
      <c r="E23" s="758"/>
      <c r="F23" s="759"/>
      <c r="G23" s="760"/>
      <c r="H23" s="761"/>
      <c r="I23" s="762"/>
      <c r="J23" s="760"/>
      <c r="K23" s="763"/>
      <c r="L23" s="62"/>
      <c r="M23" s="49"/>
      <c r="N23" s="50"/>
      <c r="O23" s="51"/>
      <c r="P23" s="11"/>
      <c r="Q23" s="52"/>
      <c r="R23" s="49"/>
      <c r="S23" s="53"/>
      <c r="T23" s="54"/>
      <c r="U23" s="55"/>
      <c r="V23" s="18"/>
      <c r="W23" s="20"/>
      <c r="X23" s="22"/>
      <c r="Y23" s="23"/>
      <c r="Z23" s="24"/>
      <c r="AA23" s="25"/>
    </row>
    <row r="24" spans="1:27" s="17" customFormat="1" ht="19.5" thickBot="1" x14ac:dyDescent="0.45">
      <c r="A24" s="65">
        <f>B20-SUM(C20:C24)</f>
        <v>0</v>
      </c>
      <c r="B24" s="66"/>
      <c r="C24" s="764"/>
      <c r="D24" s="765"/>
      <c r="E24" s="766"/>
      <c r="F24" s="767"/>
      <c r="G24" s="768"/>
      <c r="H24" s="769"/>
      <c r="I24" s="770"/>
      <c r="J24" s="768"/>
      <c r="K24" s="771"/>
      <c r="L24" s="67"/>
      <c r="M24" s="49"/>
      <c r="N24" s="50"/>
      <c r="O24" s="51"/>
      <c r="P24" s="11"/>
      <c r="Q24" s="52"/>
      <c r="R24" s="49"/>
      <c r="S24" s="53"/>
      <c r="T24" s="54"/>
      <c r="U24" s="55"/>
      <c r="V24" s="18"/>
      <c r="W24" s="20"/>
      <c r="X24" s="22"/>
      <c r="Y24" s="23"/>
      <c r="Z24" s="24"/>
      <c r="AA24" s="25"/>
    </row>
    <row r="25" spans="1:27" s="17" customFormat="1" x14ac:dyDescent="0.4">
      <c r="A25" s="68" t="str">
        <f>'12月統合家計簿'!A11</f>
        <v>○○銀行　５</v>
      </c>
      <c r="B25" s="220">
        <f>'11月銀行口座入出金表'!L25</f>
        <v>0</v>
      </c>
      <c r="C25" s="69">
        <f>'12月カード利用明細表'!B62</f>
        <v>0</v>
      </c>
      <c r="D25" s="772" t="s">
        <v>54</v>
      </c>
      <c r="E25" s="773"/>
      <c r="F25" s="774"/>
      <c r="G25" s="775"/>
      <c r="H25" s="761"/>
      <c r="I25" s="776"/>
      <c r="J25" s="775"/>
      <c r="K25" s="777"/>
      <c r="L25" s="58">
        <f>B25-SUM(C25:C29)+SUM(F25:F29)-SUM(I25:I29)</f>
        <v>0</v>
      </c>
      <c r="M25" s="49"/>
      <c r="N25" s="50"/>
      <c r="O25" s="51"/>
      <c r="P25" s="11"/>
      <c r="Q25" s="52"/>
      <c r="R25" s="49"/>
      <c r="S25" s="53"/>
      <c r="T25" s="54"/>
      <c r="U25" s="55"/>
      <c r="V25" s="18"/>
      <c r="W25" s="20"/>
      <c r="X25" s="22"/>
      <c r="Y25" s="23"/>
      <c r="Z25" s="24"/>
      <c r="AA25" s="25"/>
    </row>
    <row r="26" spans="1:27" s="17" customFormat="1" x14ac:dyDescent="0.4">
      <c r="A26" s="60" t="s">
        <v>24</v>
      </c>
      <c r="B26" s="61"/>
      <c r="C26" s="756"/>
      <c r="D26" s="757"/>
      <c r="E26" s="758"/>
      <c r="F26" s="759"/>
      <c r="G26" s="760"/>
      <c r="H26" s="761"/>
      <c r="I26" s="762"/>
      <c r="J26" s="760"/>
      <c r="K26" s="763"/>
      <c r="L26" s="62"/>
      <c r="M26" s="49"/>
      <c r="N26" s="50"/>
      <c r="O26" s="51"/>
      <c r="P26" s="11"/>
      <c r="Q26" s="52"/>
      <c r="R26" s="49"/>
      <c r="S26" s="53"/>
      <c r="T26" s="54"/>
      <c r="U26" s="55"/>
      <c r="V26" s="18"/>
      <c r="W26" s="20"/>
      <c r="X26" s="22"/>
      <c r="Y26" s="23"/>
      <c r="Z26" s="24"/>
      <c r="AA26" s="25"/>
    </row>
    <row r="27" spans="1:27" s="17" customFormat="1" x14ac:dyDescent="0.4">
      <c r="A27" s="63">
        <f>SUM(C25:C29)</f>
        <v>0</v>
      </c>
      <c r="B27" s="61"/>
      <c r="C27" s="756"/>
      <c r="D27" s="757"/>
      <c r="E27" s="758"/>
      <c r="F27" s="759"/>
      <c r="G27" s="760"/>
      <c r="H27" s="761"/>
      <c r="I27" s="762"/>
      <c r="J27" s="760"/>
      <c r="K27" s="763"/>
      <c r="L27" s="62"/>
      <c r="M27" s="49"/>
      <c r="N27" s="50"/>
      <c r="O27" s="51"/>
      <c r="P27" s="11"/>
      <c r="Q27" s="52"/>
      <c r="R27" s="49"/>
      <c r="S27" s="53"/>
      <c r="T27" s="54"/>
      <c r="U27" s="55"/>
      <c r="V27" s="18"/>
      <c r="W27" s="20"/>
      <c r="X27" s="22"/>
      <c r="Y27" s="23"/>
      <c r="Z27" s="24"/>
      <c r="AA27" s="25"/>
    </row>
    <row r="28" spans="1:27" s="17" customFormat="1" x14ac:dyDescent="0.4">
      <c r="A28" s="64" t="s">
        <v>25</v>
      </c>
      <c r="B28" s="61"/>
      <c r="C28" s="756"/>
      <c r="D28" s="757"/>
      <c r="E28" s="758"/>
      <c r="F28" s="759"/>
      <c r="G28" s="760"/>
      <c r="H28" s="761"/>
      <c r="I28" s="762"/>
      <c r="J28" s="760"/>
      <c r="K28" s="763"/>
      <c r="L28" s="62"/>
      <c r="M28" s="49"/>
      <c r="N28" s="50"/>
      <c r="O28" s="51"/>
      <c r="P28" s="11"/>
      <c r="Q28" s="52"/>
      <c r="R28" s="49"/>
      <c r="S28" s="53"/>
      <c r="T28" s="54"/>
      <c r="U28" s="55"/>
      <c r="V28" s="18"/>
      <c r="W28" s="20"/>
      <c r="X28" s="22"/>
      <c r="Y28" s="23"/>
      <c r="Z28" s="24"/>
      <c r="AA28" s="25"/>
    </row>
    <row r="29" spans="1:27" s="17" customFormat="1" ht="19.5" thickBot="1" x14ac:dyDescent="0.45">
      <c r="A29" s="65">
        <f>B25-SUM(C25:C29)</f>
        <v>0</v>
      </c>
      <c r="B29" s="66"/>
      <c r="C29" s="764"/>
      <c r="D29" s="765"/>
      <c r="E29" s="766"/>
      <c r="F29" s="767"/>
      <c r="G29" s="768"/>
      <c r="H29" s="769"/>
      <c r="I29" s="770"/>
      <c r="J29" s="768"/>
      <c r="K29" s="771"/>
      <c r="L29" s="67"/>
      <c r="M29" s="49"/>
      <c r="N29" s="50"/>
      <c r="O29" s="51"/>
      <c r="P29" s="11"/>
      <c r="Q29" s="52"/>
      <c r="R29" s="49"/>
      <c r="S29" s="53"/>
      <c r="T29" s="54"/>
      <c r="U29" s="55"/>
      <c r="V29" s="18"/>
      <c r="W29" s="20"/>
      <c r="X29" s="22"/>
      <c r="Y29" s="23"/>
      <c r="Z29" s="24"/>
      <c r="AA29" s="25"/>
    </row>
    <row r="30" spans="1:27" s="17" customFormat="1" x14ac:dyDescent="0.4">
      <c r="A30" s="68" t="str">
        <f>'12月統合家計簿'!A12</f>
        <v>○○銀行　６</v>
      </c>
      <c r="B30" s="220">
        <f>'11月銀行口座入出金表'!L30</f>
        <v>0</v>
      </c>
      <c r="C30" s="69">
        <f>'12月カード利用明細表'!B74</f>
        <v>0</v>
      </c>
      <c r="D30" s="772" t="s">
        <v>55</v>
      </c>
      <c r="E30" s="773"/>
      <c r="F30" s="774"/>
      <c r="G30" s="775"/>
      <c r="H30" s="780"/>
      <c r="I30" s="776"/>
      <c r="J30" s="775"/>
      <c r="K30" s="777"/>
      <c r="L30" s="58">
        <f>B30-SUM(C30:C34)+SUM(F30:F34)-SUM(I30:I34)</f>
        <v>0</v>
      </c>
      <c r="M30" s="49"/>
      <c r="N30" s="50"/>
      <c r="O30" s="51"/>
      <c r="P30" s="11"/>
      <c r="Q30" s="52"/>
      <c r="R30" s="49"/>
      <c r="S30" s="53"/>
      <c r="T30" s="54"/>
      <c r="U30" s="55"/>
      <c r="V30" s="18"/>
      <c r="W30" s="20"/>
      <c r="X30" s="22"/>
      <c r="Y30" s="23"/>
      <c r="Z30" s="24"/>
      <c r="AA30" s="25"/>
    </row>
    <row r="31" spans="1:27" s="17" customFormat="1" x14ac:dyDescent="0.4">
      <c r="A31" s="60" t="s">
        <v>24</v>
      </c>
      <c r="B31" s="61"/>
      <c r="C31" s="756"/>
      <c r="D31" s="781"/>
      <c r="E31" s="758"/>
      <c r="F31" s="759"/>
      <c r="G31" s="760"/>
      <c r="H31" s="761"/>
      <c r="I31" s="762"/>
      <c r="J31" s="760"/>
      <c r="K31" s="763"/>
      <c r="L31" s="62"/>
      <c r="M31" s="49"/>
      <c r="N31" s="50"/>
      <c r="O31" s="51"/>
      <c r="P31" s="11"/>
      <c r="Q31" s="52"/>
      <c r="R31" s="49"/>
      <c r="S31" s="53"/>
      <c r="T31" s="54"/>
      <c r="U31" s="55"/>
      <c r="V31" s="18"/>
      <c r="W31" s="20"/>
      <c r="X31" s="22"/>
      <c r="Y31" s="23"/>
      <c r="Z31" s="24"/>
      <c r="AA31" s="25"/>
    </row>
    <row r="32" spans="1:27" s="17" customFormat="1" x14ac:dyDescent="0.4">
      <c r="A32" s="63">
        <f>SUM(C30:C34)</f>
        <v>0</v>
      </c>
      <c r="B32" s="61"/>
      <c r="C32" s="756"/>
      <c r="D32" s="757"/>
      <c r="E32" s="758"/>
      <c r="F32" s="759"/>
      <c r="G32" s="760"/>
      <c r="H32" s="761"/>
      <c r="I32" s="762"/>
      <c r="J32" s="760"/>
      <c r="K32" s="763"/>
      <c r="L32" s="62"/>
      <c r="M32" s="49"/>
      <c r="N32" s="50"/>
      <c r="O32" s="51"/>
      <c r="P32" s="11"/>
      <c r="Q32" s="52"/>
      <c r="R32" s="49"/>
      <c r="S32" s="53"/>
      <c r="T32" s="54"/>
      <c r="U32" s="55"/>
      <c r="V32" s="18"/>
      <c r="W32" s="20"/>
      <c r="X32" s="22"/>
      <c r="Y32" s="23"/>
      <c r="Z32" s="24"/>
      <c r="AA32" s="25"/>
    </row>
    <row r="33" spans="1:27" s="17" customFormat="1" x14ac:dyDescent="0.4">
      <c r="A33" s="64" t="s">
        <v>25</v>
      </c>
      <c r="B33" s="61"/>
      <c r="C33" s="756"/>
      <c r="D33" s="779"/>
      <c r="E33" s="758"/>
      <c r="F33" s="759"/>
      <c r="G33" s="760"/>
      <c r="H33" s="761"/>
      <c r="I33" s="762"/>
      <c r="J33" s="760"/>
      <c r="K33" s="763"/>
      <c r="L33" s="62"/>
      <c r="M33" s="49"/>
      <c r="N33" s="50"/>
      <c r="O33" s="51"/>
      <c r="P33" s="11"/>
      <c r="Q33" s="52"/>
      <c r="R33" s="49"/>
      <c r="S33" s="53"/>
      <c r="T33" s="54"/>
      <c r="U33" s="55"/>
      <c r="V33" s="18"/>
      <c r="W33" s="20"/>
      <c r="X33" s="22"/>
      <c r="Y33" s="23"/>
      <c r="Z33" s="24"/>
      <c r="AA33" s="25"/>
    </row>
    <row r="34" spans="1:27" s="17" customFormat="1" ht="19.5" thickBot="1" x14ac:dyDescent="0.45">
      <c r="A34" s="65">
        <f>B30-SUM(C30:C34)</f>
        <v>0</v>
      </c>
      <c r="B34" s="66"/>
      <c r="C34" s="764"/>
      <c r="D34" s="779"/>
      <c r="E34" s="766"/>
      <c r="F34" s="767"/>
      <c r="G34" s="768"/>
      <c r="H34" s="769"/>
      <c r="I34" s="770"/>
      <c r="J34" s="768"/>
      <c r="K34" s="771"/>
      <c r="L34" s="67"/>
      <c r="M34" s="49"/>
      <c r="N34" s="50"/>
      <c r="O34" s="51"/>
      <c r="P34" s="11"/>
      <c r="Q34" s="52"/>
      <c r="R34" s="49"/>
      <c r="S34" s="53"/>
      <c r="T34" s="54"/>
      <c r="U34" s="55"/>
      <c r="V34" s="18"/>
      <c r="W34" s="20"/>
      <c r="X34" s="22"/>
      <c r="Y34" s="23"/>
      <c r="Z34" s="24"/>
      <c r="AA34" s="25"/>
    </row>
    <row r="35" spans="1:27" s="17" customFormat="1" x14ac:dyDescent="0.4">
      <c r="A35" s="68" t="str">
        <f>'12月統合家計簿'!A13</f>
        <v>○○銀行　７</v>
      </c>
      <c r="B35" s="220">
        <f>'11月銀行口座入出金表'!L35</f>
        <v>0</v>
      </c>
      <c r="C35" s="69">
        <f>'12月カード利用明細表'!B86</f>
        <v>0</v>
      </c>
      <c r="D35" s="772" t="s">
        <v>56</v>
      </c>
      <c r="E35" s="773"/>
      <c r="F35" s="774"/>
      <c r="G35" s="775"/>
      <c r="H35" s="780"/>
      <c r="I35" s="776"/>
      <c r="J35" s="775"/>
      <c r="K35" s="777"/>
      <c r="L35" s="58">
        <f>B35-SUM(C35:C39)+SUM(F35:F39)-SUM(I35:I39)</f>
        <v>0</v>
      </c>
      <c r="M35" s="49"/>
      <c r="N35" s="50"/>
      <c r="O35" s="51"/>
      <c r="P35" s="11"/>
      <c r="Q35" s="52"/>
      <c r="R35" s="49"/>
      <c r="S35" s="53"/>
      <c r="T35" s="54"/>
      <c r="U35" s="55"/>
      <c r="V35" s="18"/>
      <c r="W35" s="20"/>
      <c r="X35" s="22"/>
      <c r="Y35" s="23"/>
      <c r="Z35" s="24"/>
      <c r="AA35" s="25"/>
    </row>
    <row r="36" spans="1:27" s="17" customFormat="1" x14ac:dyDescent="0.4">
      <c r="A36" s="60" t="s">
        <v>24</v>
      </c>
      <c r="B36" s="61"/>
      <c r="C36" s="756"/>
      <c r="D36" s="778"/>
      <c r="E36" s="758"/>
      <c r="F36" s="759"/>
      <c r="G36" s="760"/>
      <c r="H36" s="761"/>
      <c r="I36" s="762"/>
      <c r="J36" s="760"/>
      <c r="K36" s="763"/>
      <c r="L36" s="62"/>
      <c r="M36" s="49"/>
      <c r="N36" s="50"/>
      <c r="O36" s="51"/>
      <c r="P36" s="11"/>
      <c r="Q36" s="52"/>
      <c r="R36" s="49"/>
      <c r="S36" s="53"/>
      <c r="T36" s="54"/>
      <c r="U36" s="55"/>
      <c r="V36" s="18"/>
      <c r="W36" s="20"/>
      <c r="X36" s="22"/>
      <c r="Y36" s="23"/>
      <c r="Z36" s="24"/>
      <c r="AA36" s="25"/>
    </row>
    <row r="37" spans="1:27" s="17" customFormat="1" x14ac:dyDescent="0.4">
      <c r="A37" s="63">
        <f>SUM(C35:C39)</f>
        <v>0</v>
      </c>
      <c r="B37" s="61"/>
      <c r="C37" s="756"/>
      <c r="D37" s="757"/>
      <c r="E37" s="758"/>
      <c r="F37" s="759"/>
      <c r="G37" s="760"/>
      <c r="H37" s="761"/>
      <c r="I37" s="762"/>
      <c r="J37" s="760"/>
      <c r="K37" s="763"/>
      <c r="L37" s="62"/>
      <c r="M37" s="49"/>
      <c r="N37" s="50"/>
      <c r="O37" s="51"/>
      <c r="P37" s="11"/>
      <c r="Q37" s="52"/>
      <c r="R37" s="49"/>
      <c r="S37" s="53"/>
      <c r="T37" s="54"/>
      <c r="U37" s="55"/>
      <c r="V37" s="18"/>
      <c r="W37" s="20"/>
      <c r="X37" s="22"/>
      <c r="Y37" s="23"/>
      <c r="Z37" s="24"/>
      <c r="AA37" s="25"/>
    </row>
    <row r="38" spans="1:27" s="17" customFormat="1" x14ac:dyDescent="0.4">
      <c r="A38" s="64" t="s">
        <v>25</v>
      </c>
      <c r="B38" s="61"/>
      <c r="C38" s="756"/>
      <c r="D38" s="779"/>
      <c r="E38" s="758"/>
      <c r="F38" s="759"/>
      <c r="G38" s="760"/>
      <c r="H38" s="761"/>
      <c r="I38" s="762"/>
      <c r="J38" s="760"/>
      <c r="K38" s="763"/>
      <c r="L38" s="62"/>
      <c r="M38" s="49"/>
      <c r="N38" s="50"/>
      <c r="O38" s="51"/>
      <c r="P38" s="11"/>
      <c r="Q38" s="52"/>
      <c r="R38" s="49"/>
      <c r="S38" s="53"/>
      <c r="T38" s="54"/>
      <c r="U38" s="55"/>
      <c r="V38" s="18"/>
      <c r="W38" s="20"/>
      <c r="X38" s="22"/>
      <c r="Y38" s="23"/>
      <c r="Z38" s="24"/>
      <c r="AA38" s="25"/>
    </row>
    <row r="39" spans="1:27" s="17" customFormat="1" ht="19.5" thickBot="1" x14ac:dyDescent="0.45">
      <c r="A39" s="65">
        <f>B35-SUM(C35:C39)</f>
        <v>0</v>
      </c>
      <c r="B39" s="66"/>
      <c r="C39" s="764"/>
      <c r="D39" s="779"/>
      <c r="E39" s="766"/>
      <c r="F39" s="767"/>
      <c r="G39" s="768"/>
      <c r="H39" s="769"/>
      <c r="I39" s="770"/>
      <c r="J39" s="768"/>
      <c r="K39" s="771"/>
      <c r="L39" s="67"/>
      <c r="M39" s="49"/>
      <c r="N39" s="50"/>
      <c r="O39" s="51"/>
      <c r="P39" s="11"/>
      <c r="Q39" s="52"/>
      <c r="R39" s="49"/>
      <c r="S39" s="53"/>
      <c r="T39" s="54"/>
      <c r="U39" s="55"/>
      <c r="V39" s="18"/>
      <c r="W39" s="20"/>
      <c r="X39" s="22"/>
      <c r="Y39" s="23"/>
      <c r="Z39" s="24"/>
      <c r="AA39" s="25"/>
    </row>
    <row r="40" spans="1:27" s="17" customFormat="1" x14ac:dyDescent="0.4">
      <c r="A40" s="68" t="str">
        <f>'12月統合家計簿'!A14</f>
        <v>○○銀行　８</v>
      </c>
      <c r="B40" s="220">
        <f>'11月銀行口座入出金表'!L40</f>
        <v>0</v>
      </c>
      <c r="C40" s="69">
        <f>'12月カード利用明細表'!B98</f>
        <v>0</v>
      </c>
      <c r="D40" s="772" t="s">
        <v>223</v>
      </c>
      <c r="E40" s="773"/>
      <c r="F40" s="774"/>
      <c r="G40" s="775"/>
      <c r="H40" s="761"/>
      <c r="I40" s="776"/>
      <c r="J40" s="775"/>
      <c r="K40" s="777"/>
      <c r="L40" s="58">
        <f>B40-SUM(C40:C44)+SUM(F40:F44)-SUM(I40:I44)</f>
        <v>0</v>
      </c>
      <c r="M40" s="49"/>
      <c r="N40" s="50"/>
      <c r="O40" s="51"/>
      <c r="P40" s="11"/>
      <c r="Q40" s="52"/>
      <c r="R40" s="49"/>
      <c r="S40" s="53"/>
      <c r="T40" s="54"/>
      <c r="U40" s="55"/>
      <c r="V40" s="18"/>
      <c r="W40" s="20"/>
      <c r="X40" s="22"/>
      <c r="Y40" s="23"/>
      <c r="Z40" s="24"/>
      <c r="AA40" s="25"/>
    </row>
    <row r="41" spans="1:27" s="17" customFormat="1" x14ac:dyDescent="0.4">
      <c r="A41" s="60" t="s">
        <v>24</v>
      </c>
      <c r="B41" s="61"/>
      <c r="C41" s="756"/>
      <c r="D41" s="778"/>
      <c r="E41" s="758"/>
      <c r="F41" s="759"/>
      <c r="G41" s="760"/>
      <c r="H41" s="761"/>
      <c r="I41" s="762"/>
      <c r="J41" s="760"/>
      <c r="K41" s="763"/>
      <c r="L41" s="62"/>
      <c r="M41" s="49"/>
      <c r="N41" s="50"/>
      <c r="O41" s="51"/>
      <c r="P41" s="11"/>
      <c r="Q41" s="52"/>
      <c r="R41" s="49"/>
      <c r="S41" s="53"/>
      <c r="T41" s="54"/>
      <c r="U41" s="55"/>
      <c r="V41" s="18"/>
      <c r="W41" s="20"/>
      <c r="X41" s="22"/>
      <c r="Y41" s="23"/>
      <c r="Z41" s="24"/>
      <c r="AA41" s="25"/>
    </row>
    <row r="42" spans="1:27" s="17" customFormat="1" x14ac:dyDescent="0.4">
      <c r="A42" s="63">
        <f>SUM(C40:C44)</f>
        <v>0</v>
      </c>
      <c r="B42" s="61"/>
      <c r="C42" s="756"/>
      <c r="D42" s="757"/>
      <c r="E42" s="758"/>
      <c r="F42" s="759"/>
      <c r="G42" s="760"/>
      <c r="H42" s="761"/>
      <c r="I42" s="762"/>
      <c r="J42" s="760"/>
      <c r="K42" s="763"/>
      <c r="L42" s="62"/>
      <c r="M42" s="49"/>
      <c r="N42" s="50"/>
      <c r="O42" s="51"/>
      <c r="P42" s="11"/>
      <c r="Q42" s="52"/>
      <c r="R42" s="49"/>
      <c r="S42" s="53"/>
      <c r="T42" s="54"/>
      <c r="U42" s="55"/>
      <c r="V42" s="18"/>
      <c r="W42" s="20"/>
      <c r="X42" s="22"/>
      <c r="Y42" s="23"/>
      <c r="Z42" s="24"/>
      <c r="AA42" s="25"/>
    </row>
    <row r="43" spans="1:27" s="17" customFormat="1" x14ac:dyDescent="0.4">
      <c r="A43" s="64" t="s">
        <v>25</v>
      </c>
      <c r="B43" s="61"/>
      <c r="C43" s="756"/>
      <c r="D43" s="779"/>
      <c r="E43" s="758"/>
      <c r="F43" s="759"/>
      <c r="G43" s="760"/>
      <c r="H43" s="761"/>
      <c r="I43" s="762"/>
      <c r="J43" s="760"/>
      <c r="K43" s="763"/>
      <c r="L43" s="62"/>
      <c r="M43" s="49"/>
      <c r="N43" s="50"/>
      <c r="O43" s="51"/>
      <c r="P43" s="11"/>
      <c r="Q43" s="52"/>
      <c r="R43" s="49"/>
      <c r="S43" s="53"/>
      <c r="T43" s="54"/>
      <c r="U43" s="55"/>
      <c r="V43" s="18"/>
      <c r="W43" s="20"/>
      <c r="X43" s="22"/>
      <c r="Y43" s="23"/>
      <c r="Z43" s="24"/>
      <c r="AA43" s="25"/>
    </row>
    <row r="44" spans="1:27" s="17" customFormat="1" ht="19.5" thickBot="1" x14ac:dyDescent="0.45">
      <c r="A44" s="65">
        <f>B40-SUM(C40:C44)</f>
        <v>0</v>
      </c>
      <c r="B44" s="66"/>
      <c r="C44" s="764"/>
      <c r="D44" s="779"/>
      <c r="E44" s="766"/>
      <c r="F44" s="767"/>
      <c r="G44" s="768"/>
      <c r="H44" s="769"/>
      <c r="I44" s="770"/>
      <c r="J44" s="768"/>
      <c r="K44" s="771"/>
      <c r="L44" s="67"/>
      <c r="M44" s="49"/>
      <c r="N44" s="50"/>
      <c r="O44" s="51"/>
      <c r="P44" s="11"/>
      <c r="Q44" s="52"/>
      <c r="R44" s="49"/>
      <c r="S44" s="53"/>
      <c r="T44" s="54"/>
      <c r="U44" s="55"/>
      <c r="V44" s="18"/>
      <c r="W44" s="20"/>
      <c r="X44" s="22"/>
      <c r="Y44" s="23"/>
      <c r="Z44" s="24"/>
      <c r="AA44" s="25"/>
    </row>
    <row r="45" spans="1:27" s="17" customFormat="1" x14ac:dyDescent="0.4">
      <c r="A45" s="68" t="str">
        <f>'12月統合家計簿'!A15</f>
        <v>○○銀行　９</v>
      </c>
      <c r="B45" s="220">
        <f>'11月銀行口座入出金表'!L45</f>
        <v>0</v>
      </c>
      <c r="C45" s="69">
        <f>'12月カード利用明細表'!B110</f>
        <v>0</v>
      </c>
      <c r="D45" s="772" t="s">
        <v>224</v>
      </c>
      <c r="E45" s="773"/>
      <c r="F45" s="774"/>
      <c r="G45" s="775"/>
      <c r="H45" s="761"/>
      <c r="I45" s="776"/>
      <c r="J45" s="775"/>
      <c r="K45" s="777"/>
      <c r="L45" s="58">
        <f>B45-SUM(C45:C49)+SUM(F45:F49)-SUM(I45:I49)</f>
        <v>0</v>
      </c>
      <c r="M45" s="49"/>
      <c r="N45" s="50"/>
      <c r="O45" s="51"/>
      <c r="P45" s="11"/>
      <c r="Q45" s="52"/>
      <c r="R45" s="49"/>
      <c r="S45" s="53"/>
      <c r="T45" s="54"/>
      <c r="U45" s="55"/>
      <c r="V45" s="18"/>
      <c r="W45" s="20"/>
      <c r="X45" s="22"/>
      <c r="Y45" s="23"/>
      <c r="Z45" s="24"/>
      <c r="AA45" s="25"/>
    </row>
    <row r="46" spans="1:27" s="17" customFormat="1" x14ac:dyDescent="0.4">
      <c r="A46" s="60" t="s">
        <v>24</v>
      </c>
      <c r="B46" s="61"/>
      <c r="C46" s="756"/>
      <c r="D46" s="757"/>
      <c r="E46" s="758"/>
      <c r="F46" s="759"/>
      <c r="G46" s="760"/>
      <c r="H46" s="761"/>
      <c r="I46" s="762"/>
      <c r="J46" s="760"/>
      <c r="K46" s="763"/>
      <c r="L46" s="62"/>
      <c r="M46" s="49"/>
      <c r="N46" s="50"/>
      <c r="O46" s="51"/>
      <c r="P46" s="11"/>
      <c r="Q46" s="52"/>
      <c r="R46" s="49"/>
      <c r="S46" s="53"/>
      <c r="T46" s="54"/>
      <c r="U46" s="55"/>
      <c r="V46" s="18"/>
      <c r="W46" s="20"/>
      <c r="X46" s="22"/>
      <c r="Y46" s="23"/>
      <c r="Z46" s="24"/>
      <c r="AA46" s="25"/>
    </row>
    <row r="47" spans="1:27" s="17" customFormat="1" x14ac:dyDescent="0.4">
      <c r="A47" s="63">
        <f>SUM(C45:C49)</f>
        <v>0</v>
      </c>
      <c r="B47" s="61"/>
      <c r="C47" s="756"/>
      <c r="D47" s="757"/>
      <c r="E47" s="758"/>
      <c r="F47" s="759"/>
      <c r="G47" s="760"/>
      <c r="H47" s="761"/>
      <c r="I47" s="762"/>
      <c r="J47" s="760"/>
      <c r="K47" s="763"/>
      <c r="L47" s="62"/>
      <c r="M47" s="49"/>
      <c r="N47" s="50"/>
      <c r="O47" s="51"/>
      <c r="P47" s="11"/>
      <c r="Q47" s="52"/>
      <c r="R47" s="49"/>
      <c r="S47" s="53"/>
      <c r="T47" s="54"/>
      <c r="U47" s="55"/>
      <c r="V47" s="18"/>
      <c r="W47" s="20"/>
      <c r="X47" s="22"/>
      <c r="Y47" s="23"/>
      <c r="Z47" s="24"/>
      <c r="AA47" s="25"/>
    </row>
    <row r="48" spans="1:27" s="17" customFormat="1" x14ac:dyDescent="0.4">
      <c r="A48" s="64" t="s">
        <v>25</v>
      </c>
      <c r="B48" s="61"/>
      <c r="C48" s="756"/>
      <c r="D48" s="757"/>
      <c r="E48" s="758"/>
      <c r="F48" s="759"/>
      <c r="G48" s="760"/>
      <c r="H48" s="761"/>
      <c r="I48" s="762"/>
      <c r="J48" s="760"/>
      <c r="K48" s="763"/>
      <c r="L48" s="62"/>
      <c r="M48" s="49"/>
      <c r="N48" s="50"/>
      <c r="O48" s="51"/>
      <c r="P48" s="11"/>
      <c r="Q48" s="52"/>
      <c r="R48" s="49"/>
      <c r="S48" s="53"/>
      <c r="T48" s="54"/>
      <c r="U48" s="55"/>
      <c r="V48" s="18"/>
      <c r="W48" s="20"/>
      <c r="X48" s="22"/>
      <c r="Y48" s="23"/>
      <c r="Z48" s="24"/>
      <c r="AA48" s="25"/>
    </row>
    <row r="49" spans="1:30" ht="19.5" thickBot="1" x14ac:dyDescent="0.45">
      <c r="A49" s="65">
        <f>B45-SUM(C45:C49)</f>
        <v>0</v>
      </c>
      <c r="B49" s="66"/>
      <c r="C49" s="764"/>
      <c r="D49" s="765"/>
      <c r="E49" s="766"/>
      <c r="F49" s="767"/>
      <c r="G49" s="768"/>
      <c r="H49" s="769"/>
      <c r="I49" s="770"/>
      <c r="J49" s="768"/>
      <c r="K49" s="771"/>
      <c r="L49" s="67"/>
      <c r="M49" s="49"/>
      <c r="N49" s="50"/>
      <c r="O49" s="51"/>
      <c r="Q49" s="52"/>
      <c r="R49" s="49"/>
      <c r="S49" s="53"/>
      <c r="T49" s="54"/>
      <c r="U49" s="55"/>
      <c r="AB49" s="17"/>
    </row>
    <row r="50" spans="1:30" x14ac:dyDescent="0.4">
      <c r="A50" s="68" t="str">
        <f>'12月統合家計簿'!A16</f>
        <v>○○銀行　１０</v>
      </c>
      <c r="B50" s="220">
        <f>'11月銀行口座入出金表'!L50</f>
        <v>0</v>
      </c>
      <c r="C50" s="69">
        <f>'12月カード利用明細表'!B122</f>
        <v>0</v>
      </c>
      <c r="D50" s="772" t="s">
        <v>225</v>
      </c>
      <c r="E50" s="773"/>
      <c r="F50" s="774"/>
      <c r="G50" s="775"/>
      <c r="H50" s="761"/>
      <c r="I50" s="776"/>
      <c r="J50" s="775"/>
      <c r="K50" s="777"/>
      <c r="L50" s="58">
        <f>B50-SUM(C50:C54)+SUM(F50:F54)-SUM(I50:I54)</f>
        <v>0</v>
      </c>
      <c r="M50" s="49"/>
      <c r="N50" s="50"/>
      <c r="O50" s="51"/>
      <c r="Q50" s="52"/>
      <c r="R50" s="49"/>
      <c r="S50" s="53"/>
      <c r="T50" s="54"/>
      <c r="U50" s="55"/>
      <c r="AB50" s="17"/>
    </row>
    <row r="51" spans="1:30" x14ac:dyDescent="0.4">
      <c r="A51" s="60" t="s">
        <v>24</v>
      </c>
      <c r="B51" s="61"/>
      <c r="C51" s="756"/>
      <c r="D51" s="757"/>
      <c r="E51" s="758"/>
      <c r="F51" s="759"/>
      <c r="G51" s="760"/>
      <c r="H51" s="761"/>
      <c r="I51" s="762"/>
      <c r="J51" s="760"/>
      <c r="K51" s="763"/>
      <c r="L51" s="62"/>
      <c r="M51" s="49"/>
      <c r="N51" s="50"/>
      <c r="O51" s="51"/>
      <c r="Q51" s="52"/>
      <c r="R51" s="49"/>
      <c r="S51" s="53"/>
      <c r="T51" s="54"/>
      <c r="U51" s="55"/>
      <c r="AB51" s="17"/>
    </row>
    <row r="52" spans="1:30" x14ac:dyDescent="0.4">
      <c r="A52" s="63">
        <f>SUM(C50:C54)</f>
        <v>0</v>
      </c>
      <c r="B52" s="61"/>
      <c r="C52" s="756"/>
      <c r="D52" s="757"/>
      <c r="E52" s="758"/>
      <c r="F52" s="759"/>
      <c r="G52" s="760"/>
      <c r="H52" s="761"/>
      <c r="I52" s="762"/>
      <c r="J52" s="760"/>
      <c r="K52" s="763"/>
      <c r="L52" s="62"/>
      <c r="M52" s="49"/>
      <c r="N52" s="50"/>
      <c r="O52" s="51"/>
      <c r="Q52" s="52"/>
      <c r="R52" s="49"/>
      <c r="S52" s="53"/>
      <c r="T52" s="54"/>
      <c r="U52" s="55"/>
      <c r="AB52" s="17"/>
    </row>
    <row r="53" spans="1:30" x14ac:dyDescent="0.4">
      <c r="A53" s="64" t="s">
        <v>25</v>
      </c>
      <c r="B53" s="61"/>
      <c r="C53" s="756"/>
      <c r="D53" s="757"/>
      <c r="E53" s="758"/>
      <c r="F53" s="759"/>
      <c r="G53" s="760"/>
      <c r="H53" s="761"/>
      <c r="I53" s="762"/>
      <c r="J53" s="760"/>
      <c r="K53" s="763"/>
      <c r="L53" s="62"/>
      <c r="M53" s="49"/>
      <c r="N53" s="50"/>
      <c r="O53" s="51"/>
      <c r="Q53" s="52"/>
      <c r="R53" s="49"/>
      <c r="S53" s="53"/>
      <c r="T53" s="54"/>
      <c r="U53" s="55"/>
      <c r="AB53" s="17"/>
    </row>
    <row r="54" spans="1:30" ht="19.5" thickBot="1" x14ac:dyDescent="0.45">
      <c r="A54" s="65">
        <f>B50-SUM(C50:C54)</f>
        <v>0</v>
      </c>
      <c r="B54" s="66"/>
      <c r="C54" s="764"/>
      <c r="D54" s="765"/>
      <c r="E54" s="766"/>
      <c r="F54" s="767"/>
      <c r="G54" s="768"/>
      <c r="H54" s="769"/>
      <c r="I54" s="770"/>
      <c r="J54" s="768"/>
      <c r="K54" s="771"/>
      <c r="L54" s="67"/>
      <c r="M54" s="49"/>
      <c r="N54" s="50"/>
      <c r="O54" s="51"/>
      <c r="Q54" s="52"/>
      <c r="R54" s="49"/>
      <c r="S54" s="53"/>
      <c r="T54" s="54"/>
      <c r="U54" s="55"/>
      <c r="AB54" s="17"/>
    </row>
    <row r="55" spans="1:30" s="79" customFormat="1" ht="24" customHeight="1" thickBot="1" x14ac:dyDescent="0.2">
      <c r="A55" s="70" t="s">
        <v>26</v>
      </c>
      <c r="B55" s="220">
        <f>'11月現金収支表'!G37</f>
        <v>0</v>
      </c>
      <c r="C55" s="71"/>
      <c r="D55" s="72"/>
      <c r="E55" s="73"/>
      <c r="F55" s="74"/>
      <c r="G55" s="75"/>
      <c r="H55" s="76"/>
      <c r="I55" s="74"/>
      <c r="J55" s="75" t="s">
        <v>27</v>
      </c>
      <c r="K55" s="76"/>
      <c r="L55" s="77">
        <f>'12月現金収支表'!G37</f>
        <v>0</v>
      </c>
      <c r="M55" s="49"/>
      <c r="N55" s="50"/>
      <c r="O55" s="78"/>
      <c r="Q55" s="80"/>
      <c r="R55" s="49"/>
      <c r="S55" s="53"/>
      <c r="T55" s="81"/>
      <c r="U55" s="82"/>
      <c r="V55" s="83"/>
      <c r="W55" s="84"/>
      <c r="X55" s="85"/>
      <c r="Y55" s="86"/>
      <c r="Z55" s="87"/>
      <c r="AA55" s="88"/>
      <c r="AB55" s="89"/>
      <c r="AC55" s="89"/>
      <c r="AD55" s="89"/>
    </row>
    <row r="56" spans="1:30" s="105" customFormat="1" ht="39" customHeight="1" thickBot="1" x14ac:dyDescent="0.45">
      <c r="A56" s="90" t="s">
        <v>28</v>
      </c>
      <c r="B56" s="91">
        <f>SUM(B5:B55)</f>
        <v>0</v>
      </c>
      <c r="C56" s="92">
        <f>SUM(C5:C55)</f>
        <v>0</v>
      </c>
      <c r="D56" s="93"/>
      <c r="E56" s="94"/>
      <c r="F56" s="95"/>
      <c r="G56" s="96"/>
      <c r="H56" s="97"/>
      <c r="I56" s="98"/>
      <c r="J56" s="99"/>
      <c r="K56" s="100"/>
      <c r="L56" s="101">
        <f>SUM(L5:L55)</f>
        <v>0</v>
      </c>
      <c r="M56" s="102"/>
      <c r="N56" s="103"/>
      <c r="O56" s="104"/>
      <c r="Q56" s="106"/>
      <c r="R56" s="102"/>
      <c r="S56" s="107"/>
      <c r="T56" s="108"/>
      <c r="U56" s="109"/>
      <c r="V56" s="110"/>
      <c r="W56" s="111"/>
      <c r="X56" s="112"/>
      <c r="Y56" s="113"/>
      <c r="Z56" s="114"/>
      <c r="AA56" s="115"/>
      <c r="AB56" s="116"/>
      <c r="AC56" s="116"/>
      <c r="AD56" s="116"/>
    </row>
    <row r="57" spans="1:30" ht="22.5" customHeight="1" thickTop="1" x14ac:dyDescent="0.4">
      <c r="B57" s="117"/>
      <c r="F57" s="118"/>
      <c r="G57" s="119"/>
      <c r="H57" s="120"/>
      <c r="J57" s="32"/>
      <c r="L57" s="121"/>
      <c r="M57" s="49"/>
      <c r="N57" s="50"/>
      <c r="O57" s="51"/>
      <c r="Q57" s="52"/>
      <c r="R57" s="49"/>
      <c r="S57" s="53"/>
      <c r="T57" s="54"/>
      <c r="U57" s="55"/>
      <c r="AB57" s="17"/>
    </row>
  </sheetData>
  <sheetProtection sheet="1" objects="1" scenarios="1"/>
  <mergeCells count="2">
    <mergeCell ref="A1:L1"/>
    <mergeCell ref="A2:L2"/>
  </mergeCells>
  <phoneticPr fontId="1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>
    <tabColor rgb="FFFBEBFF"/>
  </sheetPr>
  <dimension ref="A1:C125"/>
  <sheetViews>
    <sheetView zoomScaleNormal="100" workbookViewId="0">
      <pane ySplit="3" topLeftCell="A4" activePane="bottomLeft" state="frozen"/>
      <selection activeCell="A9" sqref="A9"/>
      <selection pane="bottomLeft" sqref="A1:C1"/>
    </sheetView>
  </sheetViews>
  <sheetFormatPr defaultRowHeight="14.25" x14ac:dyDescent="0.4"/>
  <cols>
    <col min="1" max="1" width="88.5" style="124" customWidth="1"/>
    <col min="2" max="2" width="13.875" style="135" customWidth="1"/>
    <col min="3" max="3" width="10.875" style="136" customWidth="1"/>
    <col min="4" max="16384" width="9" style="124"/>
  </cols>
  <sheetData>
    <row r="1" spans="1:3" ht="63" customHeight="1" x14ac:dyDescent="0.4">
      <c r="A1" s="1232" t="s">
        <v>162</v>
      </c>
      <c r="B1" s="1232"/>
      <c r="C1" s="1232"/>
    </row>
    <row r="2" spans="1:3" s="125" customFormat="1" ht="18" customHeight="1" x14ac:dyDescent="0.4">
      <c r="A2" s="1233" t="s">
        <v>10</v>
      </c>
      <c r="B2" s="1233"/>
      <c r="C2" s="1233"/>
    </row>
    <row r="3" spans="1:3" s="125" customFormat="1" ht="18" customHeight="1" x14ac:dyDescent="0.4">
      <c r="A3" s="581"/>
      <c r="B3" s="1234">
        <f ca="1">NOW()</f>
        <v>44276.014670717595</v>
      </c>
      <c r="C3" s="1234"/>
    </row>
    <row r="4" spans="1:3" s="127" customFormat="1" ht="33" customHeight="1" x14ac:dyDescent="0.15">
      <c r="A4" s="870" t="str">
        <f>'03月カード利用明細表'!A4</f>
        <v>〇〇カード１</v>
      </c>
      <c r="B4" s="869" t="str">
        <f>'03月カード利用明細表'!B4</f>
        <v>引落口座：〇〇銀行</v>
      </c>
      <c r="C4" s="867"/>
    </row>
    <row r="5" spans="1:3" s="127" customFormat="1" ht="18" customHeight="1" x14ac:dyDescent="0.15">
      <c r="A5" s="849" t="str">
        <f>'03月カード利用明細表'!A5</f>
        <v>前々月１６日～前月１５日までの使用分 　　今月10日支払</v>
      </c>
      <c r="B5" s="868"/>
      <c r="C5" s="868"/>
    </row>
    <row r="6" spans="1:3" s="131" customFormat="1" ht="21" customHeight="1" x14ac:dyDescent="0.4">
      <c r="A6" s="128" t="s">
        <v>30</v>
      </c>
      <c r="B6" s="129" t="s">
        <v>31</v>
      </c>
      <c r="C6" s="130" t="s">
        <v>32</v>
      </c>
    </row>
    <row r="7" spans="1:3" ht="21" customHeight="1" x14ac:dyDescent="0.4">
      <c r="A7" s="952"/>
      <c r="B7" s="953"/>
      <c r="C7" s="954"/>
    </row>
    <row r="8" spans="1:3" ht="21" customHeight="1" x14ac:dyDescent="0.4">
      <c r="A8" s="955"/>
      <c r="B8" s="956"/>
      <c r="C8" s="957"/>
    </row>
    <row r="9" spans="1:3" ht="21" customHeight="1" x14ac:dyDescent="0.4">
      <c r="A9" s="955"/>
      <c r="B9" s="956"/>
      <c r="C9" s="957"/>
    </row>
    <row r="10" spans="1:3" ht="21" customHeight="1" x14ac:dyDescent="0.4">
      <c r="A10" s="955"/>
      <c r="B10" s="956"/>
      <c r="C10" s="958"/>
    </row>
    <row r="11" spans="1:3" ht="21" customHeight="1" x14ac:dyDescent="0.4">
      <c r="A11" s="955"/>
      <c r="B11" s="956"/>
      <c r="C11" s="958"/>
    </row>
    <row r="12" spans="1:3" ht="21" customHeight="1" x14ac:dyDescent="0.4">
      <c r="A12" s="955"/>
      <c r="B12" s="956"/>
      <c r="C12" s="958"/>
    </row>
    <row r="13" spans="1:3" ht="21" customHeight="1" x14ac:dyDescent="0.4">
      <c r="A13" s="959"/>
      <c r="B13" s="960"/>
      <c r="C13" s="961"/>
    </row>
    <row r="14" spans="1:3" ht="21" customHeight="1" x14ac:dyDescent="0.4">
      <c r="A14" s="132" t="s">
        <v>163</v>
      </c>
      <c r="B14" s="133">
        <f>SUM(B7:B13)</f>
        <v>0</v>
      </c>
      <c r="C14" s="134"/>
    </row>
    <row r="15" spans="1:3" ht="16.5" customHeight="1" x14ac:dyDescent="0.4"/>
    <row r="16" spans="1:3" s="127" customFormat="1" ht="33" customHeight="1" x14ac:dyDescent="0.15">
      <c r="A16" s="870" t="str">
        <f>'03月カード利用明細表'!A16</f>
        <v>〇〇カード２</v>
      </c>
      <c r="B16" s="869" t="str">
        <f>'03月カード利用明細表'!B16</f>
        <v>引落口座：〇〇銀行</v>
      </c>
      <c r="C16" s="867"/>
    </row>
    <row r="17" spans="1:3" s="127" customFormat="1" ht="18" customHeight="1" x14ac:dyDescent="0.15">
      <c r="A17" s="849" t="str">
        <f>'03月カード利用明細表'!A17</f>
        <v>前々月１６日～前月１５日までの使用分 　　今月10日支払</v>
      </c>
      <c r="B17" s="868"/>
      <c r="C17" s="868"/>
    </row>
    <row r="18" spans="1:3" s="131" customFormat="1" ht="21" customHeight="1" x14ac:dyDescent="0.4">
      <c r="A18" s="128" t="s">
        <v>30</v>
      </c>
      <c r="B18" s="129" t="s">
        <v>31</v>
      </c>
      <c r="C18" s="130" t="s">
        <v>32</v>
      </c>
    </row>
    <row r="19" spans="1:3" ht="21" customHeight="1" x14ac:dyDescent="0.4">
      <c r="A19" s="952"/>
      <c r="B19" s="953"/>
      <c r="C19" s="954"/>
    </row>
    <row r="20" spans="1:3" ht="21" customHeight="1" x14ac:dyDescent="0.4">
      <c r="A20" s="955"/>
      <c r="B20" s="956"/>
      <c r="C20" s="957"/>
    </row>
    <row r="21" spans="1:3" ht="21" customHeight="1" x14ac:dyDescent="0.4">
      <c r="A21" s="955"/>
      <c r="B21" s="956"/>
      <c r="C21" s="957"/>
    </row>
    <row r="22" spans="1:3" ht="21" customHeight="1" x14ac:dyDescent="0.4">
      <c r="A22" s="955"/>
      <c r="B22" s="956"/>
      <c r="C22" s="958"/>
    </row>
    <row r="23" spans="1:3" ht="21" customHeight="1" x14ac:dyDescent="0.4">
      <c r="A23" s="955"/>
      <c r="B23" s="956"/>
      <c r="C23" s="958"/>
    </row>
    <row r="24" spans="1:3" ht="21" customHeight="1" x14ac:dyDescent="0.4">
      <c r="A24" s="955"/>
      <c r="B24" s="956"/>
      <c r="C24" s="958"/>
    </row>
    <row r="25" spans="1:3" ht="21" customHeight="1" x14ac:dyDescent="0.4">
      <c r="A25" s="959"/>
      <c r="B25" s="960"/>
      <c r="C25" s="961"/>
    </row>
    <row r="26" spans="1:3" ht="21" customHeight="1" x14ac:dyDescent="0.4">
      <c r="A26" s="132" t="s">
        <v>163</v>
      </c>
      <c r="B26" s="133">
        <f>SUM(B19:B25)</f>
        <v>0</v>
      </c>
      <c r="C26" s="134"/>
    </row>
    <row r="27" spans="1:3" ht="16.5" customHeight="1" x14ac:dyDescent="0.4"/>
    <row r="28" spans="1:3" s="127" customFormat="1" ht="33" customHeight="1" x14ac:dyDescent="0.15">
      <c r="A28" s="870" t="str">
        <f>'03月カード利用明細表'!A28</f>
        <v>〇〇カード３</v>
      </c>
      <c r="B28" s="869" t="str">
        <f>'03月カード利用明細表'!B28</f>
        <v>引落口座：〇〇銀行</v>
      </c>
      <c r="C28" s="867"/>
    </row>
    <row r="29" spans="1:3" s="127" customFormat="1" ht="18" customHeight="1" x14ac:dyDescent="0.15">
      <c r="A29" s="849" t="str">
        <f>'03月カード利用明細表'!A29</f>
        <v>前々月１６日～前月１５日までの使用分 　　今月10日支払</v>
      </c>
      <c r="B29" s="868"/>
      <c r="C29" s="868"/>
    </row>
    <row r="30" spans="1:3" s="131" customFormat="1" ht="21" customHeight="1" x14ac:dyDescent="0.4">
      <c r="A30" s="128" t="s">
        <v>30</v>
      </c>
      <c r="B30" s="129" t="s">
        <v>31</v>
      </c>
      <c r="C30" s="130" t="s">
        <v>32</v>
      </c>
    </row>
    <row r="31" spans="1:3" ht="21" customHeight="1" x14ac:dyDescent="0.4">
      <c r="A31" s="952"/>
      <c r="B31" s="953"/>
      <c r="C31" s="954"/>
    </row>
    <row r="32" spans="1:3" ht="21" customHeight="1" x14ac:dyDescent="0.4">
      <c r="A32" s="955"/>
      <c r="B32" s="956"/>
      <c r="C32" s="957"/>
    </row>
    <row r="33" spans="1:3" ht="21" customHeight="1" x14ac:dyDescent="0.4">
      <c r="A33" s="955"/>
      <c r="B33" s="956"/>
      <c r="C33" s="957"/>
    </row>
    <row r="34" spans="1:3" ht="21" customHeight="1" x14ac:dyDescent="0.4">
      <c r="A34" s="955"/>
      <c r="B34" s="956"/>
      <c r="C34" s="958"/>
    </row>
    <row r="35" spans="1:3" ht="21" customHeight="1" x14ac:dyDescent="0.4">
      <c r="A35" s="955"/>
      <c r="B35" s="956"/>
      <c r="C35" s="958"/>
    </row>
    <row r="36" spans="1:3" ht="21" customHeight="1" x14ac:dyDescent="0.4">
      <c r="A36" s="955"/>
      <c r="B36" s="956"/>
      <c r="C36" s="958"/>
    </row>
    <row r="37" spans="1:3" ht="21" customHeight="1" x14ac:dyDescent="0.4">
      <c r="A37" s="959"/>
      <c r="B37" s="960"/>
      <c r="C37" s="961"/>
    </row>
    <row r="38" spans="1:3" ht="21" customHeight="1" x14ac:dyDescent="0.4">
      <c r="A38" s="132" t="s">
        <v>163</v>
      </c>
      <c r="B38" s="133">
        <f>SUM(B31:B37)</f>
        <v>0</v>
      </c>
      <c r="C38" s="134"/>
    </row>
    <row r="39" spans="1:3" ht="16.5" customHeight="1" x14ac:dyDescent="0.4"/>
    <row r="40" spans="1:3" s="127" customFormat="1" ht="33" customHeight="1" x14ac:dyDescent="0.15">
      <c r="A40" s="870" t="str">
        <f>'03月カード利用明細表'!A40</f>
        <v>〇〇カード４</v>
      </c>
      <c r="B40" s="869" t="str">
        <f>'03月カード利用明細表'!B40</f>
        <v>引落口座：〇〇銀行</v>
      </c>
      <c r="C40" s="867"/>
    </row>
    <row r="41" spans="1:3" s="127" customFormat="1" ht="18" customHeight="1" x14ac:dyDescent="0.15">
      <c r="A41" s="849" t="str">
        <f>'03月カード利用明細表'!A41</f>
        <v>前々月１６日～前月１５日までの使用分 　　今月10日支払</v>
      </c>
      <c r="B41" s="868"/>
      <c r="C41" s="868"/>
    </row>
    <row r="42" spans="1:3" s="131" customFormat="1" ht="21" customHeight="1" x14ac:dyDescent="0.4">
      <c r="A42" s="128" t="s">
        <v>30</v>
      </c>
      <c r="B42" s="129" t="s">
        <v>31</v>
      </c>
      <c r="C42" s="130" t="s">
        <v>32</v>
      </c>
    </row>
    <row r="43" spans="1:3" ht="21" customHeight="1" x14ac:dyDescent="0.4">
      <c r="A43" s="952"/>
      <c r="B43" s="953"/>
      <c r="C43" s="954"/>
    </row>
    <row r="44" spans="1:3" ht="21" customHeight="1" x14ac:dyDescent="0.4">
      <c r="A44" s="955"/>
      <c r="B44" s="956"/>
      <c r="C44" s="957"/>
    </row>
    <row r="45" spans="1:3" ht="21" customHeight="1" x14ac:dyDescent="0.4">
      <c r="A45" s="955"/>
      <c r="B45" s="956"/>
      <c r="C45" s="957"/>
    </row>
    <row r="46" spans="1:3" ht="21" customHeight="1" x14ac:dyDescent="0.4">
      <c r="A46" s="955"/>
      <c r="B46" s="956"/>
      <c r="C46" s="958"/>
    </row>
    <row r="47" spans="1:3" ht="21" customHeight="1" x14ac:dyDescent="0.4">
      <c r="A47" s="955"/>
      <c r="B47" s="956"/>
      <c r="C47" s="958"/>
    </row>
    <row r="48" spans="1:3" ht="21" customHeight="1" x14ac:dyDescent="0.4">
      <c r="A48" s="955"/>
      <c r="B48" s="956"/>
      <c r="C48" s="958"/>
    </row>
    <row r="49" spans="1:3" ht="21" customHeight="1" x14ac:dyDescent="0.4">
      <c r="A49" s="959"/>
      <c r="B49" s="960"/>
      <c r="C49" s="961"/>
    </row>
    <row r="50" spans="1:3" ht="21" customHeight="1" x14ac:dyDescent="0.4">
      <c r="A50" s="132" t="s">
        <v>163</v>
      </c>
      <c r="B50" s="133">
        <f>SUM(B43:B49)</f>
        <v>0</v>
      </c>
      <c r="C50" s="134"/>
    </row>
    <row r="51" spans="1:3" ht="16.5" customHeight="1" x14ac:dyDescent="0.4"/>
    <row r="52" spans="1:3" s="127" customFormat="1" ht="33" customHeight="1" x14ac:dyDescent="0.15">
      <c r="A52" s="870" t="str">
        <f>'03月カード利用明細表'!A52</f>
        <v>〇〇カード５</v>
      </c>
      <c r="B52" s="869" t="str">
        <f>'03月カード利用明細表'!B52</f>
        <v>引落口座：〇〇銀行</v>
      </c>
      <c r="C52" s="867"/>
    </row>
    <row r="53" spans="1:3" s="127" customFormat="1" ht="18" customHeight="1" x14ac:dyDescent="0.15">
      <c r="A53" s="849" t="str">
        <f>'03月カード利用明細表'!A53</f>
        <v>前々月１６日～前月１５日までの使用分 　　今月10日支払</v>
      </c>
      <c r="B53" s="868"/>
      <c r="C53" s="868"/>
    </row>
    <row r="54" spans="1:3" s="131" customFormat="1" ht="21" customHeight="1" x14ac:dyDescent="0.4">
      <c r="A54" s="128" t="s">
        <v>30</v>
      </c>
      <c r="B54" s="129" t="s">
        <v>31</v>
      </c>
      <c r="C54" s="130" t="s">
        <v>32</v>
      </c>
    </row>
    <row r="55" spans="1:3" ht="21" customHeight="1" x14ac:dyDescent="0.4">
      <c r="A55" s="952"/>
      <c r="B55" s="953"/>
      <c r="C55" s="954"/>
    </row>
    <row r="56" spans="1:3" ht="21" customHeight="1" x14ac:dyDescent="0.4">
      <c r="A56" s="955"/>
      <c r="B56" s="956"/>
      <c r="C56" s="957"/>
    </row>
    <row r="57" spans="1:3" ht="21" customHeight="1" x14ac:dyDescent="0.4">
      <c r="A57" s="955"/>
      <c r="B57" s="956"/>
      <c r="C57" s="957"/>
    </row>
    <row r="58" spans="1:3" ht="21" customHeight="1" x14ac:dyDescent="0.4">
      <c r="A58" s="955"/>
      <c r="B58" s="956"/>
      <c r="C58" s="958"/>
    </row>
    <row r="59" spans="1:3" ht="21" customHeight="1" x14ac:dyDescent="0.4">
      <c r="A59" s="955"/>
      <c r="B59" s="956"/>
      <c r="C59" s="958"/>
    </row>
    <row r="60" spans="1:3" ht="21" customHeight="1" x14ac:dyDescent="0.4">
      <c r="A60" s="955"/>
      <c r="B60" s="956"/>
      <c r="C60" s="958"/>
    </row>
    <row r="61" spans="1:3" ht="21" customHeight="1" x14ac:dyDescent="0.4">
      <c r="A61" s="959"/>
      <c r="B61" s="960"/>
      <c r="C61" s="961"/>
    </row>
    <row r="62" spans="1:3" ht="21" customHeight="1" x14ac:dyDescent="0.4">
      <c r="A62" s="132" t="s">
        <v>163</v>
      </c>
      <c r="B62" s="133">
        <f>SUM(B55:B61)</f>
        <v>0</v>
      </c>
      <c r="C62" s="134"/>
    </row>
    <row r="63" spans="1:3" ht="16.5" customHeight="1" x14ac:dyDescent="0.4"/>
    <row r="64" spans="1:3" s="127" customFormat="1" ht="33" customHeight="1" x14ac:dyDescent="0.15">
      <c r="A64" s="870" t="str">
        <f>'03月カード利用明細表'!A64</f>
        <v>〇〇カード６</v>
      </c>
      <c r="B64" s="869" t="str">
        <f>'03月カード利用明細表'!B64</f>
        <v>引落口座：〇〇銀行</v>
      </c>
      <c r="C64" s="867"/>
    </row>
    <row r="65" spans="1:3" s="127" customFormat="1" ht="18" customHeight="1" x14ac:dyDescent="0.15">
      <c r="A65" s="849" t="str">
        <f>'03月カード利用明細表'!A65</f>
        <v>前々月１６日～前月１５日までの使用分 　　今月10日支払</v>
      </c>
      <c r="B65" s="868"/>
      <c r="C65" s="868"/>
    </row>
    <row r="66" spans="1:3" s="131" customFormat="1" ht="21" customHeight="1" x14ac:dyDescent="0.4">
      <c r="A66" s="128" t="s">
        <v>30</v>
      </c>
      <c r="B66" s="129" t="s">
        <v>31</v>
      </c>
      <c r="C66" s="130" t="s">
        <v>32</v>
      </c>
    </row>
    <row r="67" spans="1:3" ht="21" customHeight="1" x14ac:dyDescent="0.4">
      <c r="A67" s="952"/>
      <c r="B67" s="953"/>
      <c r="C67" s="954"/>
    </row>
    <row r="68" spans="1:3" ht="21" customHeight="1" x14ac:dyDescent="0.4">
      <c r="A68" s="955"/>
      <c r="B68" s="956"/>
      <c r="C68" s="957"/>
    </row>
    <row r="69" spans="1:3" ht="21" customHeight="1" x14ac:dyDescent="0.4">
      <c r="A69" s="955"/>
      <c r="B69" s="956"/>
      <c r="C69" s="957"/>
    </row>
    <row r="70" spans="1:3" ht="21" customHeight="1" x14ac:dyDescent="0.4">
      <c r="A70" s="955"/>
      <c r="B70" s="956"/>
      <c r="C70" s="958"/>
    </row>
    <row r="71" spans="1:3" ht="21" customHeight="1" x14ac:dyDescent="0.4">
      <c r="A71" s="955"/>
      <c r="B71" s="956"/>
      <c r="C71" s="958"/>
    </row>
    <row r="72" spans="1:3" ht="21" customHeight="1" x14ac:dyDescent="0.4">
      <c r="A72" s="955"/>
      <c r="B72" s="956"/>
      <c r="C72" s="958"/>
    </row>
    <row r="73" spans="1:3" ht="21" customHeight="1" x14ac:dyDescent="0.4">
      <c r="A73" s="959"/>
      <c r="B73" s="960"/>
      <c r="C73" s="961"/>
    </row>
    <row r="74" spans="1:3" ht="21" customHeight="1" x14ac:dyDescent="0.4">
      <c r="A74" s="132" t="s">
        <v>163</v>
      </c>
      <c r="B74" s="133">
        <f>SUM(B67:B73)</f>
        <v>0</v>
      </c>
      <c r="C74" s="134"/>
    </row>
    <row r="75" spans="1:3" ht="16.5" customHeight="1" x14ac:dyDescent="0.4"/>
    <row r="76" spans="1:3" s="127" customFormat="1" ht="33" customHeight="1" x14ac:dyDescent="0.15">
      <c r="A76" s="870" t="str">
        <f>'03月カード利用明細表'!A76</f>
        <v>〇〇カード７</v>
      </c>
      <c r="B76" s="869" t="str">
        <f>'03月カード利用明細表'!B76</f>
        <v>引落口座：〇〇銀行</v>
      </c>
      <c r="C76" s="867"/>
    </row>
    <row r="77" spans="1:3" s="127" customFormat="1" ht="18" customHeight="1" x14ac:dyDescent="0.15">
      <c r="A77" s="849" t="str">
        <f>'03月カード利用明細表'!A77</f>
        <v>前々月１６日～前月１５日までの使用分 　　今月10日支払</v>
      </c>
      <c r="B77" s="868"/>
      <c r="C77" s="868"/>
    </row>
    <row r="78" spans="1:3" s="131" customFormat="1" ht="21" customHeight="1" x14ac:dyDescent="0.4">
      <c r="A78" s="128" t="s">
        <v>30</v>
      </c>
      <c r="B78" s="129" t="s">
        <v>31</v>
      </c>
      <c r="C78" s="130" t="s">
        <v>32</v>
      </c>
    </row>
    <row r="79" spans="1:3" ht="21" customHeight="1" x14ac:dyDescent="0.4">
      <c r="A79" s="952"/>
      <c r="B79" s="953"/>
      <c r="C79" s="954"/>
    </row>
    <row r="80" spans="1:3" ht="21" customHeight="1" x14ac:dyDescent="0.4">
      <c r="A80" s="955"/>
      <c r="B80" s="956"/>
      <c r="C80" s="957"/>
    </row>
    <row r="81" spans="1:3" ht="21" customHeight="1" x14ac:dyDescent="0.4">
      <c r="A81" s="955"/>
      <c r="B81" s="956"/>
      <c r="C81" s="957"/>
    </row>
    <row r="82" spans="1:3" ht="21" customHeight="1" x14ac:dyDescent="0.4">
      <c r="A82" s="955"/>
      <c r="B82" s="956"/>
      <c r="C82" s="958"/>
    </row>
    <row r="83" spans="1:3" ht="21" customHeight="1" x14ac:dyDescent="0.4">
      <c r="A83" s="955"/>
      <c r="B83" s="956"/>
      <c r="C83" s="958"/>
    </row>
    <row r="84" spans="1:3" ht="21" customHeight="1" x14ac:dyDescent="0.4">
      <c r="A84" s="955"/>
      <c r="B84" s="956"/>
      <c r="C84" s="958"/>
    </row>
    <row r="85" spans="1:3" ht="21" customHeight="1" x14ac:dyDescent="0.4">
      <c r="A85" s="959"/>
      <c r="B85" s="960"/>
      <c r="C85" s="961"/>
    </row>
    <row r="86" spans="1:3" ht="21" customHeight="1" x14ac:dyDescent="0.4">
      <c r="A86" s="132" t="s">
        <v>163</v>
      </c>
      <c r="B86" s="133">
        <f>SUM(B79:B85)</f>
        <v>0</v>
      </c>
      <c r="C86" s="134"/>
    </row>
    <row r="87" spans="1:3" ht="16.5" customHeight="1" x14ac:dyDescent="0.4"/>
    <row r="88" spans="1:3" s="127" customFormat="1" ht="33" customHeight="1" x14ac:dyDescent="0.15">
      <c r="A88" s="870" t="str">
        <f>'03月カード利用明細表'!A88</f>
        <v>〇〇カード８</v>
      </c>
      <c r="B88" s="869" t="str">
        <f>'03月カード利用明細表'!B88</f>
        <v>引落口座：〇〇銀行</v>
      </c>
      <c r="C88" s="867"/>
    </row>
    <row r="89" spans="1:3" s="127" customFormat="1" ht="18" customHeight="1" x14ac:dyDescent="0.15">
      <c r="A89" s="849" t="str">
        <f>'03月カード利用明細表'!A89</f>
        <v>前々月１６日～前月１５日までの使用分 　　今月10日支払</v>
      </c>
      <c r="B89" s="868"/>
      <c r="C89" s="868"/>
    </row>
    <row r="90" spans="1:3" s="131" customFormat="1" ht="21" customHeight="1" x14ac:dyDescent="0.4">
      <c r="A90" s="128" t="s">
        <v>30</v>
      </c>
      <c r="B90" s="129" t="s">
        <v>31</v>
      </c>
      <c r="C90" s="130" t="s">
        <v>32</v>
      </c>
    </row>
    <row r="91" spans="1:3" ht="21" customHeight="1" x14ac:dyDescent="0.4">
      <c r="A91" s="952"/>
      <c r="B91" s="953"/>
      <c r="C91" s="954"/>
    </row>
    <row r="92" spans="1:3" ht="21" customHeight="1" x14ac:dyDescent="0.4">
      <c r="A92" s="955"/>
      <c r="B92" s="956"/>
      <c r="C92" s="957"/>
    </row>
    <row r="93" spans="1:3" ht="21" customHeight="1" x14ac:dyDescent="0.4">
      <c r="A93" s="955"/>
      <c r="B93" s="956"/>
      <c r="C93" s="957"/>
    </row>
    <row r="94" spans="1:3" ht="21" customHeight="1" x14ac:dyDescent="0.4">
      <c r="A94" s="955"/>
      <c r="B94" s="956"/>
      <c r="C94" s="958"/>
    </row>
    <row r="95" spans="1:3" ht="21" customHeight="1" x14ac:dyDescent="0.4">
      <c r="A95" s="955"/>
      <c r="B95" s="956"/>
      <c r="C95" s="958"/>
    </row>
    <row r="96" spans="1:3" ht="21" customHeight="1" x14ac:dyDescent="0.4">
      <c r="A96" s="955"/>
      <c r="B96" s="956"/>
      <c r="C96" s="958"/>
    </row>
    <row r="97" spans="1:3" ht="21" customHeight="1" x14ac:dyDescent="0.4">
      <c r="A97" s="959"/>
      <c r="B97" s="960"/>
      <c r="C97" s="961"/>
    </row>
    <row r="98" spans="1:3" ht="21" customHeight="1" x14ac:dyDescent="0.4">
      <c r="A98" s="132" t="s">
        <v>163</v>
      </c>
      <c r="B98" s="133">
        <f>SUM(B91:B97)</f>
        <v>0</v>
      </c>
      <c r="C98" s="134"/>
    </row>
    <row r="99" spans="1:3" ht="16.5" customHeight="1" x14ac:dyDescent="0.4"/>
    <row r="100" spans="1:3" s="127" customFormat="1" ht="33" customHeight="1" x14ac:dyDescent="0.15">
      <c r="A100" s="870" t="str">
        <f>'03月カード利用明細表'!A100</f>
        <v>〇〇カード９</v>
      </c>
      <c r="B100" s="869" t="str">
        <f>'03月カード利用明細表'!B100</f>
        <v>引落口座：〇〇銀行</v>
      </c>
      <c r="C100" s="867"/>
    </row>
    <row r="101" spans="1:3" s="127" customFormat="1" ht="18" customHeight="1" x14ac:dyDescent="0.15">
      <c r="A101" s="849" t="str">
        <f>'03月カード利用明細表'!A101</f>
        <v>前々月１６日～前月１５日までの使用分 　　今月10日支払</v>
      </c>
      <c r="B101" s="868"/>
      <c r="C101" s="868"/>
    </row>
    <row r="102" spans="1:3" s="131" customFormat="1" ht="21" customHeight="1" x14ac:dyDescent="0.4">
      <c r="A102" s="128" t="s">
        <v>30</v>
      </c>
      <c r="B102" s="129" t="s">
        <v>31</v>
      </c>
      <c r="C102" s="130" t="s">
        <v>32</v>
      </c>
    </row>
    <row r="103" spans="1:3" ht="21" customHeight="1" x14ac:dyDescent="0.4">
      <c r="A103" s="952"/>
      <c r="B103" s="953"/>
      <c r="C103" s="954"/>
    </row>
    <row r="104" spans="1:3" ht="21" customHeight="1" x14ac:dyDescent="0.4">
      <c r="A104" s="955"/>
      <c r="B104" s="956"/>
      <c r="C104" s="957"/>
    </row>
    <row r="105" spans="1:3" ht="21" customHeight="1" x14ac:dyDescent="0.4">
      <c r="A105" s="955"/>
      <c r="B105" s="956"/>
      <c r="C105" s="957"/>
    </row>
    <row r="106" spans="1:3" ht="21" customHeight="1" x14ac:dyDescent="0.4">
      <c r="A106" s="955"/>
      <c r="B106" s="956"/>
      <c r="C106" s="958"/>
    </row>
    <row r="107" spans="1:3" ht="21" customHeight="1" x14ac:dyDescent="0.4">
      <c r="A107" s="955"/>
      <c r="B107" s="956"/>
      <c r="C107" s="958"/>
    </row>
    <row r="108" spans="1:3" ht="21" customHeight="1" x14ac:dyDescent="0.4">
      <c r="A108" s="955"/>
      <c r="B108" s="956"/>
      <c r="C108" s="958"/>
    </row>
    <row r="109" spans="1:3" ht="21" customHeight="1" x14ac:dyDescent="0.4">
      <c r="A109" s="959"/>
      <c r="B109" s="960"/>
      <c r="C109" s="961"/>
    </row>
    <row r="110" spans="1:3" ht="21" customHeight="1" x14ac:dyDescent="0.4">
      <c r="A110" s="132" t="s">
        <v>163</v>
      </c>
      <c r="B110" s="133">
        <f>SUM(B103:B109)</f>
        <v>0</v>
      </c>
      <c r="C110" s="134"/>
    </row>
    <row r="111" spans="1:3" ht="16.5" customHeight="1" x14ac:dyDescent="0.4"/>
    <row r="112" spans="1:3" s="127" customFormat="1" ht="33" customHeight="1" x14ac:dyDescent="0.15">
      <c r="A112" s="870" t="str">
        <f>'03月カード利用明細表'!A112</f>
        <v>〇〇カード１０</v>
      </c>
      <c r="B112" s="869" t="str">
        <f>'03月カード利用明細表'!B112</f>
        <v>引落口座：〇〇銀行</v>
      </c>
      <c r="C112" s="867"/>
    </row>
    <row r="113" spans="1:3" s="127" customFormat="1" ht="18" customHeight="1" x14ac:dyDescent="0.15">
      <c r="A113" s="849" t="str">
        <f>'03月カード利用明細表'!A113</f>
        <v>前々月１６日～前月１５日までの使用分 　　今月10日支払</v>
      </c>
      <c r="B113" s="868"/>
      <c r="C113" s="868"/>
    </row>
    <row r="114" spans="1:3" s="131" customFormat="1" ht="21" customHeight="1" x14ac:dyDescent="0.4">
      <c r="A114" s="128" t="s">
        <v>30</v>
      </c>
      <c r="B114" s="129" t="s">
        <v>31</v>
      </c>
      <c r="C114" s="130" t="s">
        <v>32</v>
      </c>
    </row>
    <row r="115" spans="1:3" ht="21" customHeight="1" x14ac:dyDescent="0.4">
      <c r="A115" s="952"/>
      <c r="B115" s="953"/>
      <c r="C115" s="954"/>
    </row>
    <row r="116" spans="1:3" ht="21" customHeight="1" x14ac:dyDescent="0.4">
      <c r="A116" s="955"/>
      <c r="B116" s="956"/>
      <c r="C116" s="957"/>
    </row>
    <row r="117" spans="1:3" ht="21" customHeight="1" x14ac:dyDescent="0.4">
      <c r="A117" s="955"/>
      <c r="B117" s="956"/>
      <c r="C117" s="957"/>
    </row>
    <row r="118" spans="1:3" ht="21" customHeight="1" x14ac:dyDescent="0.4">
      <c r="A118" s="955"/>
      <c r="B118" s="956"/>
      <c r="C118" s="958"/>
    </row>
    <row r="119" spans="1:3" ht="21" customHeight="1" x14ac:dyDescent="0.4">
      <c r="A119" s="955"/>
      <c r="B119" s="956"/>
      <c r="C119" s="958"/>
    </row>
    <row r="120" spans="1:3" ht="21" customHeight="1" x14ac:dyDescent="0.4">
      <c r="A120" s="955"/>
      <c r="B120" s="956"/>
      <c r="C120" s="958"/>
    </row>
    <row r="121" spans="1:3" ht="21" customHeight="1" x14ac:dyDescent="0.4">
      <c r="A121" s="959"/>
      <c r="B121" s="960"/>
      <c r="C121" s="961"/>
    </row>
    <row r="122" spans="1:3" ht="21" customHeight="1" x14ac:dyDescent="0.4">
      <c r="A122" s="132" t="s">
        <v>163</v>
      </c>
      <c r="B122" s="133">
        <f>SUM(B115:B121)</f>
        <v>0</v>
      </c>
      <c r="C122" s="134"/>
    </row>
    <row r="123" spans="1:3" ht="16.5" customHeight="1" x14ac:dyDescent="0.4"/>
    <row r="124" spans="1:3" ht="16.5" customHeight="1" x14ac:dyDescent="0.4"/>
    <row r="125" spans="1:3" ht="27" customHeight="1" x14ac:dyDescent="0.4">
      <c r="A125" s="137" t="s">
        <v>164</v>
      </c>
      <c r="B125" s="138">
        <f>B14+B26+B38+B50+B62+B74+B86+B98+B110+B122</f>
        <v>0</v>
      </c>
    </row>
  </sheetData>
  <sheetProtection sheet="1" objects="1" scenarios="1"/>
  <mergeCells count="3">
    <mergeCell ref="A1:C1"/>
    <mergeCell ref="A2:C2"/>
    <mergeCell ref="B3:C3"/>
  </mergeCells>
  <phoneticPr fontId="1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>
    <tabColor rgb="FFFBEBFF"/>
  </sheetPr>
  <dimension ref="A1:Y38"/>
  <sheetViews>
    <sheetView workbookViewId="0">
      <pane xSplit="2" ySplit="4" topLeftCell="C5" activePane="bottomRight" state="frozen"/>
      <selection activeCell="C18" sqref="C18"/>
      <selection pane="topRight" activeCell="C18" sqref="C18"/>
      <selection pane="bottomLeft" activeCell="C18" sqref="C18"/>
      <selection pane="bottomRight" sqref="A1:G1"/>
    </sheetView>
  </sheetViews>
  <sheetFormatPr defaultRowHeight="18.75" x14ac:dyDescent="0.4"/>
  <cols>
    <col min="1" max="1" width="6.5" style="163" customWidth="1"/>
    <col min="2" max="2" width="6" style="163" bestFit="1" customWidth="1"/>
    <col min="3" max="3" width="58.125" style="11" customWidth="1"/>
    <col min="4" max="4" width="12.125" style="17" customWidth="1"/>
    <col min="5" max="5" width="58.125" style="10" customWidth="1"/>
    <col min="6" max="6" width="12.125" style="11" bestFit="1" customWidth="1"/>
    <col min="7" max="7" width="16.125" style="11" customWidth="1"/>
    <col min="8" max="8" width="13.75" style="14" customWidth="1"/>
    <col min="9" max="9" width="14.25" style="15" bestFit="1" customWidth="1"/>
    <col min="10" max="10" width="10.875" style="16" bestFit="1" customWidth="1"/>
    <col min="11" max="11" width="9" style="11"/>
    <col min="12" max="12" width="10.25" style="17" bestFit="1" customWidth="1"/>
    <col min="13" max="13" width="14.5" style="18" customWidth="1"/>
    <col min="14" max="14" width="10.625" style="19" bestFit="1" customWidth="1"/>
    <col min="15" max="15" width="9.125" style="20" bestFit="1" customWidth="1"/>
    <col min="16" max="16" width="9" style="21"/>
    <col min="17" max="17" width="16.5" style="18" customWidth="1"/>
    <col min="18" max="18" width="11.375" style="20" bestFit="1" customWidth="1"/>
    <col min="19" max="19" width="12.125" style="22" customWidth="1"/>
    <col min="20" max="20" width="12.625" style="23" customWidth="1"/>
    <col min="21" max="21" width="10.5" style="24" bestFit="1" customWidth="1"/>
    <col min="22" max="22" width="9.125" style="25" bestFit="1" customWidth="1"/>
    <col min="23" max="23" width="5.125" style="123" customWidth="1"/>
    <col min="24" max="24" width="10" style="17" customWidth="1"/>
    <col min="25" max="25" width="12.25" style="17" customWidth="1"/>
    <col min="26" max="26" width="12.25" style="11" customWidth="1"/>
    <col min="27" max="16384" width="9" style="11"/>
  </cols>
  <sheetData>
    <row r="1" spans="1:23" ht="63" customHeight="1" x14ac:dyDescent="0.4">
      <c r="A1" s="1235" t="s">
        <v>208</v>
      </c>
      <c r="B1" s="1235"/>
      <c r="C1" s="1235"/>
      <c r="D1" s="1235"/>
      <c r="E1" s="1235"/>
      <c r="F1" s="1235"/>
      <c r="G1" s="1235"/>
      <c r="W1" s="31"/>
    </row>
    <row r="2" spans="1:23" ht="19.5" thickBot="1" x14ac:dyDescent="0.45">
      <c r="A2" s="9" t="s">
        <v>161</v>
      </c>
      <c r="B2" s="10"/>
      <c r="D2" s="11"/>
      <c r="E2" s="12" t="s">
        <v>6</v>
      </c>
      <c r="F2" s="13" t="s">
        <v>7</v>
      </c>
      <c r="G2" s="139">
        <f ca="1">NOW()</f>
        <v>44276.014670717595</v>
      </c>
      <c r="W2" s="17"/>
    </row>
    <row r="3" spans="1:23" ht="26.25" customHeight="1" thickBot="1" x14ac:dyDescent="0.45">
      <c r="A3" s="1236" t="s">
        <v>35</v>
      </c>
      <c r="B3" s="1238" t="s">
        <v>36</v>
      </c>
      <c r="C3" s="140" t="s">
        <v>189</v>
      </c>
      <c r="D3" s="141" t="s">
        <v>190</v>
      </c>
      <c r="E3" s="1240" t="s">
        <v>191</v>
      </c>
      <c r="F3" s="1242" t="s">
        <v>173</v>
      </c>
      <c r="G3" s="1244" t="s">
        <v>38</v>
      </c>
      <c r="H3" s="49"/>
      <c r="I3" s="50"/>
      <c r="J3" s="51"/>
      <c r="L3" s="52"/>
      <c r="M3" s="49"/>
      <c r="N3" s="53"/>
      <c r="O3" s="54"/>
      <c r="P3" s="55"/>
      <c r="W3" s="17"/>
    </row>
    <row r="4" spans="1:23" ht="19.5" thickBot="1" x14ac:dyDescent="0.45">
      <c r="A4" s="1237"/>
      <c r="B4" s="1239"/>
      <c r="C4" s="142" t="s">
        <v>39</v>
      </c>
      <c r="D4" s="184">
        <f>'11月現金収支表'!G37</f>
        <v>0</v>
      </c>
      <c r="E4" s="1241"/>
      <c r="F4" s="1243"/>
      <c r="G4" s="1245"/>
      <c r="H4" s="49"/>
      <c r="I4" s="50"/>
      <c r="J4" s="51"/>
      <c r="L4" s="52"/>
      <c r="M4" s="49"/>
      <c r="N4" s="53"/>
      <c r="O4" s="54"/>
      <c r="P4" s="55"/>
      <c r="W4" s="17"/>
    </row>
    <row r="5" spans="1:23" x14ac:dyDescent="0.4">
      <c r="A5" s="143">
        <v>44531</v>
      </c>
      <c r="B5" s="144" t="s">
        <v>62</v>
      </c>
      <c r="C5" s="748"/>
      <c r="D5" s="749"/>
      <c r="E5" s="1094"/>
      <c r="F5" s="1095"/>
      <c r="G5" s="145">
        <f>D5-F5</f>
        <v>0</v>
      </c>
      <c r="H5" s="49"/>
      <c r="I5" s="59"/>
      <c r="J5" s="51"/>
      <c r="L5" s="52"/>
      <c r="M5" s="49"/>
      <c r="N5" s="53"/>
      <c r="O5" s="54"/>
      <c r="P5" s="55"/>
      <c r="W5" s="17"/>
    </row>
    <row r="6" spans="1:23" x14ac:dyDescent="0.4">
      <c r="A6" s="143">
        <v>44532</v>
      </c>
      <c r="B6" s="144" t="s">
        <v>43</v>
      </c>
      <c r="C6" s="750"/>
      <c r="D6" s="751"/>
      <c r="E6" s="1096"/>
      <c r="F6" s="1097"/>
      <c r="G6" s="145">
        <f>D6-F6</f>
        <v>0</v>
      </c>
      <c r="H6" s="49"/>
      <c r="I6" s="50"/>
      <c r="J6" s="51"/>
      <c r="L6" s="52"/>
      <c r="M6" s="49"/>
      <c r="N6" s="53"/>
      <c r="O6" s="54"/>
      <c r="P6" s="55"/>
      <c r="W6" s="17"/>
    </row>
    <row r="7" spans="1:23" x14ac:dyDescent="0.4">
      <c r="A7" s="143">
        <v>44533</v>
      </c>
      <c r="B7" s="144" t="s">
        <v>44</v>
      </c>
      <c r="C7" s="752"/>
      <c r="D7" s="751"/>
      <c r="E7" s="1096"/>
      <c r="F7" s="1097"/>
      <c r="G7" s="145">
        <f t="shared" ref="G7:G35" si="0">D7-F7</f>
        <v>0</v>
      </c>
      <c r="H7" s="49"/>
      <c r="I7" s="50"/>
      <c r="J7" s="51"/>
      <c r="L7" s="52"/>
      <c r="M7" s="49"/>
      <c r="N7" s="53"/>
      <c r="O7" s="54"/>
      <c r="P7" s="55"/>
      <c r="W7" s="17"/>
    </row>
    <row r="8" spans="1:23" x14ac:dyDescent="0.4">
      <c r="A8" s="185">
        <v>44534</v>
      </c>
      <c r="B8" s="148" t="s">
        <v>45</v>
      </c>
      <c r="C8" s="750"/>
      <c r="D8" s="751"/>
      <c r="E8" s="1096"/>
      <c r="F8" s="1097"/>
      <c r="G8" s="145">
        <f t="shared" si="0"/>
        <v>0</v>
      </c>
      <c r="H8" s="49"/>
      <c r="I8" s="50"/>
      <c r="J8" s="51"/>
      <c r="L8" s="52"/>
      <c r="M8" s="49"/>
      <c r="N8" s="53"/>
      <c r="O8" s="54"/>
      <c r="P8" s="55"/>
      <c r="W8" s="17"/>
    </row>
    <row r="9" spans="1:23" x14ac:dyDescent="0.4">
      <c r="A9" s="186">
        <v>44535</v>
      </c>
      <c r="B9" s="150" t="s">
        <v>46</v>
      </c>
      <c r="C9" s="750"/>
      <c r="D9" s="751"/>
      <c r="E9" s="1096"/>
      <c r="F9" s="1097"/>
      <c r="G9" s="145">
        <f t="shared" si="0"/>
        <v>0</v>
      </c>
      <c r="H9" s="49"/>
      <c r="I9" s="50"/>
      <c r="J9" s="51"/>
      <c r="L9" s="52"/>
      <c r="M9" s="49"/>
      <c r="N9" s="53"/>
      <c r="O9" s="54"/>
      <c r="P9" s="55"/>
      <c r="W9" s="17"/>
    </row>
    <row r="10" spans="1:23" x14ac:dyDescent="0.4">
      <c r="A10" s="143">
        <v>44536</v>
      </c>
      <c r="B10" s="144" t="s">
        <v>47</v>
      </c>
      <c r="C10" s="750"/>
      <c r="D10" s="751"/>
      <c r="E10" s="1096"/>
      <c r="F10" s="1097"/>
      <c r="G10" s="145">
        <f t="shared" si="0"/>
        <v>0</v>
      </c>
      <c r="H10" s="49"/>
      <c r="I10" s="50"/>
      <c r="J10" s="51"/>
      <c r="L10" s="52"/>
      <c r="M10" s="49"/>
      <c r="N10" s="53"/>
      <c r="O10" s="54"/>
      <c r="P10" s="55"/>
      <c r="W10" s="17"/>
    </row>
    <row r="11" spans="1:23" x14ac:dyDescent="0.4">
      <c r="A11" s="143">
        <v>44537</v>
      </c>
      <c r="B11" s="144" t="s">
        <v>41</v>
      </c>
      <c r="C11" s="752"/>
      <c r="D11" s="751"/>
      <c r="E11" s="1096"/>
      <c r="F11" s="1097"/>
      <c r="G11" s="145">
        <f t="shared" si="0"/>
        <v>0</v>
      </c>
      <c r="H11" s="49"/>
      <c r="I11" s="50"/>
      <c r="J11" s="51"/>
      <c r="L11" s="52"/>
      <c r="M11" s="49"/>
      <c r="N11" s="53"/>
      <c r="O11" s="54"/>
      <c r="P11" s="55"/>
      <c r="W11" s="17"/>
    </row>
    <row r="12" spans="1:23" x14ac:dyDescent="0.4">
      <c r="A12" s="143">
        <v>44538</v>
      </c>
      <c r="B12" s="144" t="s">
        <v>42</v>
      </c>
      <c r="C12" s="750"/>
      <c r="D12" s="751"/>
      <c r="E12" s="1096"/>
      <c r="F12" s="1097"/>
      <c r="G12" s="145">
        <f t="shared" si="0"/>
        <v>0</v>
      </c>
      <c r="H12" s="49"/>
      <c r="I12" s="50"/>
      <c r="J12" s="51"/>
      <c r="L12" s="52"/>
      <c r="M12" s="49"/>
      <c r="N12" s="53"/>
      <c r="O12" s="54"/>
      <c r="P12" s="55"/>
      <c r="W12" s="17"/>
    </row>
    <row r="13" spans="1:23" x14ac:dyDescent="0.4">
      <c r="A13" s="143">
        <v>44539</v>
      </c>
      <c r="B13" s="144" t="s">
        <v>43</v>
      </c>
      <c r="C13" s="750"/>
      <c r="D13" s="751"/>
      <c r="E13" s="1096"/>
      <c r="F13" s="1097"/>
      <c r="G13" s="145">
        <f t="shared" si="0"/>
        <v>0</v>
      </c>
      <c r="H13" s="49"/>
      <c r="I13" s="50"/>
      <c r="J13" s="51"/>
      <c r="L13" s="52"/>
      <c r="M13" s="49"/>
      <c r="N13" s="53"/>
      <c r="O13" s="54"/>
      <c r="P13" s="55"/>
      <c r="W13" s="17"/>
    </row>
    <row r="14" spans="1:23" x14ac:dyDescent="0.4">
      <c r="A14" s="143">
        <v>44540</v>
      </c>
      <c r="B14" s="144" t="s">
        <v>44</v>
      </c>
      <c r="C14" s="750"/>
      <c r="D14" s="751"/>
      <c r="E14" s="1096"/>
      <c r="F14" s="1097"/>
      <c r="G14" s="145">
        <f t="shared" si="0"/>
        <v>0</v>
      </c>
      <c r="H14" s="49"/>
      <c r="I14" s="50"/>
      <c r="J14" s="51"/>
      <c r="L14" s="52"/>
      <c r="M14" s="49"/>
      <c r="N14" s="53"/>
      <c r="O14" s="54"/>
      <c r="P14" s="55"/>
      <c r="W14" s="17"/>
    </row>
    <row r="15" spans="1:23" x14ac:dyDescent="0.4">
      <c r="A15" s="185">
        <v>44541</v>
      </c>
      <c r="B15" s="148" t="s">
        <v>45</v>
      </c>
      <c r="C15" s="750"/>
      <c r="D15" s="751"/>
      <c r="E15" s="1096"/>
      <c r="F15" s="1097"/>
      <c r="G15" s="145">
        <f t="shared" si="0"/>
        <v>0</v>
      </c>
      <c r="H15" s="49"/>
      <c r="I15" s="50"/>
      <c r="J15" s="51"/>
      <c r="L15" s="52"/>
      <c r="M15" s="49"/>
      <c r="N15" s="53"/>
      <c r="O15" s="54"/>
      <c r="P15" s="55"/>
      <c r="W15" s="17"/>
    </row>
    <row r="16" spans="1:23" x14ac:dyDescent="0.4">
      <c r="A16" s="186">
        <v>44542</v>
      </c>
      <c r="B16" s="150" t="s">
        <v>46</v>
      </c>
      <c r="C16" s="752"/>
      <c r="D16" s="751"/>
      <c r="E16" s="1096"/>
      <c r="F16" s="1097"/>
      <c r="G16" s="145">
        <f t="shared" si="0"/>
        <v>0</v>
      </c>
      <c r="H16" s="49"/>
      <c r="I16" s="50"/>
      <c r="J16" s="51"/>
      <c r="L16" s="52"/>
      <c r="M16" s="49"/>
      <c r="N16" s="53"/>
      <c r="O16" s="54"/>
      <c r="P16" s="55"/>
      <c r="W16" s="17"/>
    </row>
    <row r="17" spans="1:23" x14ac:dyDescent="0.4">
      <c r="A17" s="143">
        <v>44543</v>
      </c>
      <c r="B17" s="144" t="s">
        <v>47</v>
      </c>
      <c r="C17" s="750"/>
      <c r="D17" s="751"/>
      <c r="E17" s="1096"/>
      <c r="F17" s="1097"/>
      <c r="G17" s="145">
        <f t="shared" si="0"/>
        <v>0</v>
      </c>
      <c r="H17" s="49"/>
      <c r="I17" s="50"/>
      <c r="J17" s="51"/>
      <c r="L17" s="52"/>
      <c r="M17" s="49"/>
      <c r="N17" s="53"/>
      <c r="O17" s="54"/>
      <c r="P17" s="55"/>
      <c r="W17" s="17"/>
    </row>
    <row r="18" spans="1:23" x14ac:dyDescent="0.4">
      <c r="A18" s="143">
        <v>44544</v>
      </c>
      <c r="B18" s="144" t="s">
        <v>41</v>
      </c>
      <c r="C18" s="750"/>
      <c r="D18" s="751"/>
      <c r="E18" s="1096"/>
      <c r="F18" s="1097"/>
      <c r="G18" s="145">
        <f t="shared" si="0"/>
        <v>0</v>
      </c>
      <c r="H18" s="49"/>
      <c r="I18" s="50"/>
      <c r="J18" s="51"/>
      <c r="L18" s="52"/>
      <c r="M18" s="49"/>
      <c r="N18" s="53"/>
      <c r="O18" s="54"/>
      <c r="P18" s="55"/>
      <c r="W18" s="17"/>
    </row>
    <row r="19" spans="1:23" x14ac:dyDescent="0.4">
      <c r="A19" s="143">
        <v>44545</v>
      </c>
      <c r="B19" s="144" t="s">
        <v>42</v>
      </c>
      <c r="C19" s="750"/>
      <c r="D19" s="751"/>
      <c r="E19" s="1096"/>
      <c r="F19" s="1097"/>
      <c r="G19" s="145">
        <f t="shared" si="0"/>
        <v>0</v>
      </c>
      <c r="H19" s="49"/>
      <c r="I19" s="50"/>
      <c r="J19" s="51"/>
      <c r="L19" s="52"/>
      <c r="M19" s="49"/>
      <c r="N19" s="53"/>
      <c r="O19" s="54"/>
      <c r="P19" s="55"/>
      <c r="W19" s="17"/>
    </row>
    <row r="20" spans="1:23" x14ac:dyDescent="0.4">
      <c r="A20" s="143">
        <v>44546</v>
      </c>
      <c r="B20" s="144" t="s">
        <v>43</v>
      </c>
      <c r="C20" s="750"/>
      <c r="D20" s="751"/>
      <c r="E20" s="1096"/>
      <c r="F20" s="1097"/>
      <c r="G20" s="145">
        <f t="shared" si="0"/>
        <v>0</v>
      </c>
      <c r="H20" s="49"/>
      <c r="I20" s="50"/>
      <c r="J20" s="51"/>
      <c r="L20" s="52"/>
      <c r="M20" s="49"/>
      <c r="N20" s="53"/>
      <c r="O20" s="54"/>
      <c r="P20" s="55"/>
      <c r="W20" s="17"/>
    </row>
    <row r="21" spans="1:23" x14ac:dyDescent="0.4">
      <c r="A21" s="143">
        <v>44547</v>
      </c>
      <c r="B21" s="144" t="s">
        <v>44</v>
      </c>
      <c r="C21" s="750"/>
      <c r="D21" s="751"/>
      <c r="E21" s="1096"/>
      <c r="F21" s="1097"/>
      <c r="G21" s="145">
        <f t="shared" si="0"/>
        <v>0</v>
      </c>
      <c r="H21" s="49"/>
      <c r="I21" s="50"/>
      <c r="J21" s="51"/>
      <c r="L21" s="52"/>
      <c r="M21" s="49"/>
      <c r="N21" s="53"/>
      <c r="O21" s="54"/>
      <c r="P21" s="55"/>
      <c r="W21" s="17"/>
    </row>
    <row r="22" spans="1:23" x14ac:dyDescent="0.4">
      <c r="A22" s="185">
        <v>44548</v>
      </c>
      <c r="B22" s="148" t="s">
        <v>45</v>
      </c>
      <c r="C22" s="750"/>
      <c r="D22" s="751"/>
      <c r="E22" s="1096"/>
      <c r="F22" s="1097"/>
      <c r="G22" s="145">
        <f t="shared" si="0"/>
        <v>0</v>
      </c>
      <c r="H22" s="49"/>
      <c r="I22" s="50"/>
      <c r="J22" s="51"/>
      <c r="L22" s="52"/>
      <c r="M22" s="49"/>
      <c r="N22" s="53"/>
      <c r="O22" s="54"/>
      <c r="P22" s="55"/>
      <c r="W22" s="17"/>
    </row>
    <row r="23" spans="1:23" x14ac:dyDescent="0.4">
      <c r="A23" s="186">
        <v>44549</v>
      </c>
      <c r="B23" s="150" t="s">
        <v>46</v>
      </c>
      <c r="C23" s="750"/>
      <c r="D23" s="751"/>
      <c r="E23" s="1096"/>
      <c r="F23" s="1097"/>
      <c r="G23" s="145">
        <f t="shared" si="0"/>
        <v>0</v>
      </c>
      <c r="H23" s="49"/>
      <c r="I23" s="50"/>
      <c r="J23" s="51"/>
      <c r="L23" s="52"/>
      <c r="M23" s="49"/>
      <c r="N23" s="53"/>
      <c r="O23" s="54"/>
      <c r="P23" s="55"/>
      <c r="W23" s="17"/>
    </row>
    <row r="24" spans="1:23" x14ac:dyDescent="0.4">
      <c r="A24" s="143">
        <v>44550</v>
      </c>
      <c r="B24" s="144" t="s">
        <v>47</v>
      </c>
      <c r="C24" s="753"/>
      <c r="D24" s="751"/>
      <c r="E24" s="1096"/>
      <c r="F24" s="1097"/>
      <c r="G24" s="145">
        <f t="shared" si="0"/>
        <v>0</v>
      </c>
      <c r="H24" s="49"/>
      <c r="I24" s="50"/>
      <c r="J24" s="51"/>
      <c r="L24" s="52"/>
      <c r="M24" s="49"/>
      <c r="N24" s="53"/>
      <c r="O24" s="54"/>
      <c r="P24" s="55"/>
      <c r="W24" s="17"/>
    </row>
    <row r="25" spans="1:23" x14ac:dyDescent="0.4">
      <c r="A25" s="143">
        <v>44551</v>
      </c>
      <c r="B25" s="144" t="s">
        <v>41</v>
      </c>
      <c r="C25" s="750"/>
      <c r="D25" s="751"/>
      <c r="E25" s="1096"/>
      <c r="F25" s="1097"/>
      <c r="G25" s="145">
        <f t="shared" si="0"/>
        <v>0</v>
      </c>
      <c r="H25" s="49"/>
      <c r="I25" s="50"/>
      <c r="J25" s="51"/>
      <c r="L25" s="52"/>
      <c r="M25" s="49"/>
      <c r="N25" s="53"/>
      <c r="O25" s="54"/>
      <c r="P25" s="55"/>
      <c r="W25" s="17"/>
    </row>
    <row r="26" spans="1:23" x14ac:dyDescent="0.4">
      <c r="A26" s="143">
        <v>44552</v>
      </c>
      <c r="B26" s="144" t="s">
        <v>42</v>
      </c>
      <c r="C26" s="750"/>
      <c r="D26" s="751"/>
      <c r="E26" s="1096"/>
      <c r="F26" s="1097"/>
      <c r="G26" s="145">
        <f t="shared" si="0"/>
        <v>0</v>
      </c>
      <c r="H26" s="49"/>
      <c r="I26" s="50"/>
      <c r="J26" s="51"/>
      <c r="L26" s="52"/>
      <c r="M26" s="49"/>
      <c r="N26" s="53"/>
      <c r="O26" s="54"/>
      <c r="P26" s="55"/>
      <c r="W26" s="17"/>
    </row>
    <row r="27" spans="1:23" x14ac:dyDescent="0.4">
      <c r="A27" s="143">
        <v>44553</v>
      </c>
      <c r="B27" s="144" t="s">
        <v>43</v>
      </c>
      <c r="C27" s="750"/>
      <c r="D27" s="751"/>
      <c r="E27" s="1096"/>
      <c r="F27" s="1097"/>
      <c r="G27" s="145">
        <f t="shared" si="0"/>
        <v>0</v>
      </c>
      <c r="H27" s="49"/>
      <c r="I27" s="50"/>
      <c r="J27" s="51"/>
      <c r="L27" s="52"/>
      <c r="M27" s="49"/>
      <c r="N27" s="53"/>
      <c r="O27" s="54"/>
      <c r="P27" s="55"/>
      <c r="W27" s="17"/>
    </row>
    <row r="28" spans="1:23" x14ac:dyDescent="0.4">
      <c r="A28" s="143">
        <v>44554</v>
      </c>
      <c r="B28" s="144" t="s">
        <v>44</v>
      </c>
      <c r="C28" s="750"/>
      <c r="D28" s="751"/>
      <c r="E28" s="1096"/>
      <c r="F28" s="1097"/>
      <c r="G28" s="145">
        <f t="shared" si="0"/>
        <v>0</v>
      </c>
      <c r="H28" s="49"/>
      <c r="I28" s="50"/>
      <c r="J28" s="51"/>
      <c r="L28" s="52"/>
      <c r="M28" s="49"/>
      <c r="N28" s="53"/>
      <c r="O28" s="54"/>
      <c r="P28" s="55"/>
      <c r="W28" s="17"/>
    </row>
    <row r="29" spans="1:23" x14ac:dyDescent="0.4">
      <c r="A29" s="185">
        <v>44555</v>
      </c>
      <c r="B29" s="148" t="s">
        <v>45</v>
      </c>
      <c r="C29" s="750"/>
      <c r="D29" s="751"/>
      <c r="E29" s="1096"/>
      <c r="F29" s="1097"/>
      <c r="G29" s="145">
        <f t="shared" si="0"/>
        <v>0</v>
      </c>
      <c r="H29" s="49"/>
      <c r="I29" s="50"/>
      <c r="J29" s="51"/>
      <c r="L29" s="52"/>
      <c r="M29" s="49"/>
      <c r="N29" s="53"/>
      <c r="O29" s="54"/>
      <c r="P29" s="55"/>
      <c r="W29" s="17"/>
    </row>
    <row r="30" spans="1:23" x14ac:dyDescent="0.4">
      <c r="A30" s="186">
        <v>44556</v>
      </c>
      <c r="B30" s="150" t="s">
        <v>46</v>
      </c>
      <c r="C30" s="750"/>
      <c r="D30" s="751"/>
      <c r="E30" s="1096"/>
      <c r="F30" s="1097"/>
      <c r="G30" s="145">
        <f t="shared" si="0"/>
        <v>0</v>
      </c>
      <c r="H30" s="49"/>
      <c r="I30" s="50"/>
      <c r="J30" s="51"/>
      <c r="L30" s="52"/>
      <c r="M30" s="49"/>
      <c r="N30" s="53"/>
      <c r="O30" s="54"/>
      <c r="P30" s="55"/>
      <c r="W30" s="17"/>
    </row>
    <row r="31" spans="1:23" x14ac:dyDescent="0.4">
      <c r="A31" s="143">
        <v>44557</v>
      </c>
      <c r="B31" s="144" t="s">
        <v>47</v>
      </c>
      <c r="C31" s="750"/>
      <c r="D31" s="751"/>
      <c r="E31" s="1096"/>
      <c r="F31" s="1097"/>
      <c r="G31" s="145">
        <f t="shared" si="0"/>
        <v>0</v>
      </c>
      <c r="H31" s="49"/>
      <c r="I31" s="50"/>
      <c r="J31" s="51"/>
      <c r="L31" s="52"/>
      <c r="M31" s="49"/>
      <c r="N31" s="53"/>
      <c r="O31" s="54"/>
      <c r="P31" s="55"/>
      <c r="W31" s="17"/>
    </row>
    <row r="32" spans="1:23" x14ac:dyDescent="0.4">
      <c r="A32" s="143">
        <v>44558</v>
      </c>
      <c r="B32" s="144" t="s">
        <v>41</v>
      </c>
      <c r="C32" s="750"/>
      <c r="D32" s="751"/>
      <c r="E32" s="1096"/>
      <c r="F32" s="1097"/>
      <c r="G32" s="145">
        <f t="shared" si="0"/>
        <v>0</v>
      </c>
      <c r="H32" s="49"/>
      <c r="I32" s="50"/>
      <c r="J32" s="51"/>
      <c r="L32" s="52"/>
      <c r="M32" s="49"/>
      <c r="N32" s="53"/>
      <c r="O32" s="54"/>
      <c r="P32" s="55"/>
      <c r="W32" s="17"/>
    </row>
    <row r="33" spans="1:25" x14ac:dyDescent="0.4">
      <c r="A33" s="143">
        <v>44559</v>
      </c>
      <c r="B33" s="144" t="s">
        <v>42</v>
      </c>
      <c r="C33" s="750"/>
      <c r="D33" s="751"/>
      <c r="E33" s="1096"/>
      <c r="F33" s="1097"/>
      <c r="G33" s="145">
        <f t="shared" si="0"/>
        <v>0</v>
      </c>
      <c r="H33" s="49"/>
      <c r="I33" s="50"/>
      <c r="J33" s="51"/>
      <c r="L33" s="52"/>
      <c r="M33" s="49"/>
      <c r="N33" s="53"/>
      <c r="O33" s="54"/>
      <c r="P33" s="55"/>
      <c r="W33" s="17"/>
    </row>
    <row r="34" spans="1:25" x14ac:dyDescent="0.4">
      <c r="A34" s="746">
        <v>44560</v>
      </c>
      <c r="B34" s="747" t="s">
        <v>43</v>
      </c>
      <c r="C34" s="750"/>
      <c r="D34" s="751"/>
      <c r="E34" s="1096"/>
      <c r="F34" s="1097"/>
      <c r="G34" s="145">
        <f t="shared" si="0"/>
        <v>0</v>
      </c>
      <c r="H34" s="49"/>
      <c r="I34" s="50"/>
      <c r="J34" s="51"/>
      <c r="L34" s="52"/>
      <c r="M34" s="49"/>
      <c r="N34" s="53"/>
      <c r="O34" s="54"/>
      <c r="P34" s="55"/>
      <c r="W34" s="17"/>
    </row>
    <row r="35" spans="1:25" ht="19.5" thickBot="1" x14ac:dyDescent="0.45">
      <c r="A35" s="152">
        <v>44561</v>
      </c>
      <c r="B35" s="153" t="s">
        <v>44</v>
      </c>
      <c r="C35" s="754"/>
      <c r="D35" s="755"/>
      <c r="E35" s="1098"/>
      <c r="F35" s="1099"/>
      <c r="G35" s="154">
        <f t="shared" si="0"/>
        <v>0</v>
      </c>
      <c r="H35" s="49"/>
      <c r="I35" s="50"/>
      <c r="J35" s="51"/>
      <c r="L35" s="52"/>
      <c r="M35" s="49"/>
      <c r="N35" s="53"/>
      <c r="O35" s="54"/>
      <c r="P35" s="55"/>
      <c r="W35" s="17"/>
    </row>
    <row r="36" spans="1:25" ht="19.5" thickBot="1" x14ac:dyDescent="0.45">
      <c r="A36" s="155"/>
      <c r="B36" s="156"/>
      <c r="C36" s="157" t="s">
        <v>174</v>
      </c>
      <c r="D36" s="158">
        <f>SUM(D5:D35)</f>
        <v>0</v>
      </c>
      <c r="E36" s="856" t="s">
        <v>175</v>
      </c>
      <c r="F36" s="283">
        <f>SUM(F5:F35)</f>
        <v>0</v>
      </c>
      <c r="G36" s="282">
        <f>SUM(G5:G35)</f>
        <v>0</v>
      </c>
      <c r="H36" s="49"/>
      <c r="I36" s="50"/>
      <c r="J36" s="51"/>
      <c r="L36" s="52"/>
      <c r="M36" s="49"/>
      <c r="N36" s="53"/>
      <c r="O36" s="54"/>
      <c r="P36" s="55"/>
      <c r="W36" s="17"/>
    </row>
    <row r="37" spans="1:25" s="105" customFormat="1" ht="39" customHeight="1" thickBot="1" x14ac:dyDescent="0.45">
      <c r="A37" s="159"/>
      <c r="B37" s="160"/>
      <c r="C37" s="161" t="s">
        <v>176</v>
      </c>
      <c r="D37" s="162">
        <f>D4+D36</f>
        <v>0</v>
      </c>
      <c r="E37" s="284" t="s">
        <v>193</v>
      </c>
      <c r="F37" s="285">
        <f>F36</f>
        <v>0</v>
      </c>
      <c r="G37" s="287">
        <f>D37-F37</f>
        <v>0</v>
      </c>
      <c r="H37" s="102"/>
      <c r="I37" s="103"/>
      <c r="J37" s="104"/>
      <c r="L37" s="106"/>
      <c r="M37" s="102"/>
      <c r="N37" s="107"/>
      <c r="O37" s="108"/>
      <c r="P37" s="109"/>
      <c r="Q37" s="110"/>
      <c r="R37" s="111"/>
      <c r="S37" s="112"/>
      <c r="T37" s="113"/>
      <c r="U37" s="114"/>
      <c r="V37" s="115"/>
      <c r="W37" s="116"/>
      <c r="X37" s="116"/>
      <c r="Y37" s="116"/>
    </row>
    <row r="38" spans="1:25" ht="19.5" thickBot="1" x14ac:dyDescent="0.45">
      <c r="G38" s="286" t="s">
        <v>89</v>
      </c>
    </row>
  </sheetData>
  <sheetProtection sheet="1" objects="1" scenarios="1"/>
  <mergeCells count="6">
    <mergeCell ref="A1:G1"/>
    <mergeCell ref="A3:A4"/>
    <mergeCell ref="B3:B4"/>
    <mergeCell ref="E3:E4"/>
    <mergeCell ref="F3:F4"/>
    <mergeCell ref="G3:G4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C000"/>
    <pageSetUpPr fitToPage="1"/>
  </sheetPr>
  <dimension ref="A1:Z61"/>
  <sheetViews>
    <sheetView workbookViewId="0">
      <pane ySplit="3" topLeftCell="A4" activePane="bottomLeft" state="frozen"/>
      <selection pane="bottomLeft" sqref="A1:G1"/>
    </sheetView>
  </sheetViews>
  <sheetFormatPr defaultRowHeight="13.5" x14ac:dyDescent="0.4"/>
  <cols>
    <col min="1" max="1" width="39.625" style="1" customWidth="1"/>
    <col min="2" max="2" width="15.625" style="2" customWidth="1"/>
    <col min="3" max="4" width="15.625" style="8" customWidth="1"/>
    <col min="5" max="5" width="15.625" style="4" customWidth="1"/>
    <col min="6" max="6" width="15.625" style="5" customWidth="1"/>
    <col min="7" max="7" width="16.125" style="1" customWidth="1"/>
    <col min="8" max="8" width="18.5" style="1" customWidth="1"/>
    <col min="9" max="16384" width="9" style="1"/>
  </cols>
  <sheetData>
    <row r="1" spans="1:26" ht="38.25" customHeight="1" x14ac:dyDescent="0.4">
      <c r="A1" s="1218" t="s">
        <v>0</v>
      </c>
      <c r="B1" s="1218"/>
      <c r="C1" s="1218"/>
      <c r="D1" s="1218"/>
      <c r="E1" s="1218"/>
      <c r="F1" s="1218"/>
      <c r="G1" s="1218"/>
    </row>
    <row r="2" spans="1:26" ht="21" customHeight="1" x14ac:dyDescent="0.4">
      <c r="A2" s="1219" t="s">
        <v>2</v>
      </c>
      <c r="B2" s="1219"/>
      <c r="C2" s="1219"/>
      <c r="D2" s="1219"/>
      <c r="E2" s="1219"/>
      <c r="F2" s="1219"/>
      <c r="G2" s="1219"/>
      <c r="H2" s="3"/>
    </row>
    <row r="3" spans="1:26" ht="18" customHeight="1" x14ac:dyDescent="0.15">
      <c r="A3" s="9" t="s">
        <v>5</v>
      </c>
      <c r="B3" s="218"/>
      <c r="C3" s="218"/>
      <c r="D3" s="218"/>
      <c r="E3" s="218"/>
      <c r="F3" s="13" t="s">
        <v>7</v>
      </c>
      <c r="G3" s="167">
        <f ca="1">NOW()</f>
        <v>44276.014670717595</v>
      </c>
      <c r="H3" s="3"/>
    </row>
    <row r="4" spans="1:26" ht="36.75" customHeight="1" x14ac:dyDescent="0.4">
      <c r="A4" s="197" t="s">
        <v>186</v>
      </c>
      <c r="B4" s="189"/>
      <c r="C4" s="189"/>
      <c r="D4" s="1"/>
      <c r="E4" s="189"/>
      <c r="F4" s="189"/>
      <c r="G4" s="189"/>
      <c r="H4" s="3"/>
    </row>
    <row r="5" spans="1:26" s="33" customFormat="1" ht="18" customHeight="1" thickBot="1" x14ac:dyDescent="0.2">
      <c r="A5" s="9"/>
      <c r="B5" s="208"/>
      <c r="E5" s="13"/>
      <c r="G5" s="12" t="s">
        <v>6</v>
      </c>
      <c r="I5" s="14"/>
      <c r="J5" s="209"/>
      <c r="K5" s="210"/>
      <c r="M5" s="211"/>
      <c r="N5" s="18"/>
      <c r="O5" s="212"/>
      <c r="P5" s="20"/>
      <c r="Q5" s="21"/>
      <c r="R5" s="18"/>
      <c r="S5" s="20"/>
      <c r="T5" s="22"/>
      <c r="U5" s="23"/>
      <c r="V5" s="24"/>
      <c r="W5" s="25"/>
      <c r="X5" s="211"/>
      <c r="Y5" s="211"/>
      <c r="Z5" s="211"/>
    </row>
    <row r="6" spans="1:26" s="7" customFormat="1" ht="42" customHeight="1" thickBot="1" x14ac:dyDescent="0.45">
      <c r="A6" s="1221" t="s">
        <v>187</v>
      </c>
      <c r="B6" s="1222"/>
      <c r="C6" s="26" t="s">
        <v>8</v>
      </c>
      <c r="D6" s="27" t="s">
        <v>183</v>
      </c>
      <c r="E6" s="28" t="s">
        <v>3</v>
      </c>
      <c r="F6" s="29" t="s">
        <v>9</v>
      </c>
      <c r="G6" s="30" t="s">
        <v>4</v>
      </c>
      <c r="H6" s="6"/>
    </row>
    <row r="7" spans="1:26" ht="33" customHeight="1" x14ac:dyDescent="0.4">
      <c r="A7" s="845" t="str">
        <f>'01月統合家計簿'!A7</f>
        <v>○○銀行　１</v>
      </c>
      <c r="B7" s="966"/>
      <c r="C7" s="337">
        <f>'01月統合家計簿'!G7</f>
        <v>0</v>
      </c>
      <c r="D7" s="169">
        <f>'02月銀行口座入出金表'!C5+'02月銀行口座入出金表'!C6+'02月銀行口座入出金表'!C7+'02月銀行口座入出金表'!C8+'02月銀行口座入出金表'!C9</f>
        <v>0</v>
      </c>
      <c r="E7" s="164">
        <f>'02月銀行口座入出金表'!F5+'02月銀行口座入出金表'!F6+'02月銀行口座入出金表'!F7+'02月銀行口座入出金表'!F8+'02月銀行口座入出金表'!F9</f>
        <v>0</v>
      </c>
      <c r="F7" s="165">
        <f>'02月銀行口座入出金表'!I5+'02月銀行口座入出金表'!I6+'02月銀行口座入出金表'!I7+'02月銀行口座入出金表'!I8+'02月銀行口座入出金表'!I9</f>
        <v>0</v>
      </c>
      <c r="G7" s="171">
        <f t="shared" ref="G7:G16" si="0">C7-D7+E7-F7</f>
        <v>0</v>
      </c>
    </row>
    <row r="8" spans="1:26" ht="33" customHeight="1" x14ac:dyDescent="0.4">
      <c r="A8" s="846" t="str">
        <f>'01月統合家計簿'!A8</f>
        <v>○○銀行　２</v>
      </c>
      <c r="B8" s="965"/>
      <c r="C8" s="338">
        <f>'01月統合家計簿'!G8</f>
        <v>0</v>
      </c>
      <c r="D8" s="835">
        <f>'02月銀行口座入出金表'!C10+'02月銀行口座入出金表'!C11+'02月銀行口座入出金表'!C12+'02月銀行口座入出金表'!C13+'02月銀行口座入出金表'!C14</f>
        <v>0</v>
      </c>
      <c r="E8" s="173">
        <f>'02月銀行口座入出金表'!F10+'02月銀行口座入出金表'!F11+'02月銀行口座入出金表'!F12+'02月銀行口座入出金表'!F13+'02月銀行口座入出金表'!F14</f>
        <v>0</v>
      </c>
      <c r="F8" s="174">
        <f>'02月銀行口座入出金表'!I10+'02月銀行口座入出金表'!I11+'02月銀行口座入出金表'!I12+'02月銀行口座入出金表'!I13+'02月銀行口座入出金表'!I14</f>
        <v>0</v>
      </c>
      <c r="G8" s="171">
        <f t="shared" si="0"/>
        <v>0</v>
      </c>
    </row>
    <row r="9" spans="1:26" ht="33" customHeight="1" x14ac:dyDescent="0.4">
      <c r="A9" s="846" t="str">
        <f>'01月統合家計簿'!A9</f>
        <v>○○銀行　３</v>
      </c>
      <c r="B9" s="965"/>
      <c r="C9" s="338">
        <f>'01月統合家計簿'!G9</f>
        <v>0</v>
      </c>
      <c r="D9" s="835">
        <f>'02月銀行口座入出金表'!C15+'02月銀行口座入出金表'!C16+'02月銀行口座入出金表'!C17+'02月銀行口座入出金表'!C18+'02月銀行口座入出金表'!C19</f>
        <v>0</v>
      </c>
      <c r="E9" s="173">
        <f>'02月銀行口座入出金表'!F15+'02月銀行口座入出金表'!F16+'02月銀行口座入出金表'!F17+'02月銀行口座入出金表'!F18+'02月銀行口座入出金表'!F19</f>
        <v>0</v>
      </c>
      <c r="F9" s="174">
        <f>'02月銀行口座入出金表'!I15+'02月銀行口座入出金表'!I16+'02月銀行口座入出金表'!I17+'02月銀行口座入出金表'!I18+'02月銀行口座入出金表'!I19</f>
        <v>0</v>
      </c>
      <c r="G9" s="171">
        <f t="shared" si="0"/>
        <v>0</v>
      </c>
    </row>
    <row r="10" spans="1:26" ht="33" customHeight="1" x14ac:dyDescent="0.4">
      <c r="A10" s="846" t="str">
        <f>'01月統合家計簿'!A10</f>
        <v>○○銀行　４</v>
      </c>
      <c r="B10" s="963"/>
      <c r="C10" s="338">
        <f>'01月統合家計簿'!G10</f>
        <v>0</v>
      </c>
      <c r="D10" s="835">
        <f>'02月銀行口座入出金表'!C20+'02月銀行口座入出金表'!C21+'02月銀行口座入出金表'!C22+'02月銀行口座入出金表'!C23+'02月銀行口座入出金表'!C24</f>
        <v>0</v>
      </c>
      <c r="E10" s="173">
        <f>'02月銀行口座入出金表'!F20+'02月銀行口座入出金表'!F21+'02月銀行口座入出金表'!F22+'02月銀行口座入出金表'!F23+'02月銀行口座入出金表'!F24</f>
        <v>0</v>
      </c>
      <c r="F10" s="174">
        <f>'02月銀行口座入出金表'!I20+'02月銀行口座入出金表'!I21+'02月銀行口座入出金表'!I22+'02月銀行口座入出金表'!I23+'02月銀行口座入出金表'!I24</f>
        <v>0</v>
      </c>
      <c r="G10" s="171">
        <f t="shared" si="0"/>
        <v>0</v>
      </c>
    </row>
    <row r="11" spans="1:26" ht="33" customHeight="1" x14ac:dyDescent="0.4">
      <c r="A11" s="846" t="str">
        <f>'01月統合家計簿'!A11</f>
        <v>○○銀行　５</v>
      </c>
      <c r="B11" s="963"/>
      <c r="C11" s="338">
        <f>'01月統合家計簿'!G11</f>
        <v>0</v>
      </c>
      <c r="D11" s="835">
        <f>'02月銀行口座入出金表'!C25+'02月銀行口座入出金表'!C26+'02月銀行口座入出金表'!C27+'02月銀行口座入出金表'!C28+'02月銀行口座入出金表'!C29</f>
        <v>0</v>
      </c>
      <c r="E11" s="175">
        <f>'02月銀行口座入出金表'!F25+'02月銀行口座入出金表'!F26+'02月銀行口座入出金表'!F27+'02月銀行口座入出金表'!F28+'02月銀行口座入出金表'!F29</f>
        <v>0</v>
      </c>
      <c r="F11" s="174">
        <f>'02月銀行口座入出金表'!I25+'02月銀行口座入出金表'!I26+'02月銀行口座入出金表'!I27+'02月銀行口座入出金表'!I28+'02月銀行口座入出金表'!I29</f>
        <v>0</v>
      </c>
      <c r="G11" s="171">
        <f t="shared" si="0"/>
        <v>0</v>
      </c>
    </row>
    <row r="12" spans="1:26" ht="33" customHeight="1" x14ac:dyDescent="0.4">
      <c r="A12" s="846" t="str">
        <f>'01月統合家計簿'!A12</f>
        <v>○○銀行　６</v>
      </c>
      <c r="B12" s="963"/>
      <c r="C12" s="338">
        <f>'01月統合家計簿'!G12</f>
        <v>0</v>
      </c>
      <c r="D12" s="835">
        <f>'02月銀行口座入出金表'!C30+'02月銀行口座入出金表'!C31+'02月銀行口座入出金表'!C32+'02月銀行口座入出金表'!C33+'02月銀行口座入出金表'!C34</f>
        <v>0</v>
      </c>
      <c r="E12" s="175">
        <f>'02月銀行口座入出金表'!F30+'02月銀行口座入出金表'!F31+'02月銀行口座入出金表'!F32+'02月銀行口座入出金表'!F33+'02月銀行口座入出金表'!F34</f>
        <v>0</v>
      </c>
      <c r="F12" s="174">
        <f>'02月銀行口座入出金表'!I30+'02月銀行口座入出金表'!I31+'02月銀行口座入出金表'!I32+'02月銀行口座入出金表'!I33+'02月銀行口座入出金表'!I34</f>
        <v>0</v>
      </c>
      <c r="G12" s="171">
        <f t="shared" si="0"/>
        <v>0</v>
      </c>
    </row>
    <row r="13" spans="1:26" ht="33" customHeight="1" x14ac:dyDescent="0.4">
      <c r="A13" s="846" t="str">
        <f>'01月統合家計簿'!A13</f>
        <v>○○銀行　７</v>
      </c>
      <c r="B13" s="963"/>
      <c r="C13" s="338">
        <f>'01月統合家計簿'!G13</f>
        <v>0</v>
      </c>
      <c r="D13" s="835">
        <f>'02月銀行口座入出金表'!C35+'02月銀行口座入出金表'!C36+'02月銀行口座入出金表'!C37+'02月銀行口座入出金表'!C38+'02月銀行口座入出金表'!C39</f>
        <v>0</v>
      </c>
      <c r="E13" s="175">
        <f>'02月銀行口座入出金表'!F35+'02月銀行口座入出金表'!F36+'02月銀行口座入出金表'!F37+'02月銀行口座入出金表'!F38+'02月銀行口座入出金表'!F39</f>
        <v>0</v>
      </c>
      <c r="F13" s="174">
        <f>'02月銀行口座入出金表'!I35+'02月銀行口座入出金表'!I36+'02月銀行口座入出金表'!I37+'02月銀行口座入出金表'!I38+'02月銀行口座入出金表'!I39</f>
        <v>0</v>
      </c>
      <c r="G13" s="171">
        <f t="shared" si="0"/>
        <v>0</v>
      </c>
    </row>
    <row r="14" spans="1:26" ht="33" customHeight="1" x14ac:dyDescent="0.4">
      <c r="A14" s="846" t="str">
        <f>'01月統合家計簿'!A14</f>
        <v>○○銀行　８</v>
      </c>
      <c r="B14" s="963"/>
      <c r="C14" s="338">
        <f>'01月統合家計簿'!G14</f>
        <v>0</v>
      </c>
      <c r="D14" s="835">
        <f>'02月銀行口座入出金表'!C40+'02月銀行口座入出金表'!C41+'02月銀行口座入出金表'!C42+'02月銀行口座入出金表'!C43+'02月銀行口座入出金表'!C44</f>
        <v>0</v>
      </c>
      <c r="E14" s="175">
        <f>'02月銀行口座入出金表'!F40+'02月銀行口座入出金表'!F41+'02月銀行口座入出金表'!F42+'02月銀行口座入出金表'!F43+'02月銀行口座入出金表'!F44</f>
        <v>0</v>
      </c>
      <c r="F14" s="174">
        <f>'02月銀行口座入出金表'!I40+'02月銀行口座入出金表'!I41+'02月銀行口座入出金表'!I42+'02月銀行口座入出金表'!I43+'02月銀行口座入出金表'!I44</f>
        <v>0</v>
      </c>
      <c r="G14" s="171">
        <f t="shared" si="0"/>
        <v>0</v>
      </c>
    </row>
    <row r="15" spans="1:26" ht="33" customHeight="1" x14ac:dyDescent="0.4">
      <c r="A15" s="846" t="str">
        <f>'01月統合家計簿'!A15</f>
        <v>○○銀行　９</v>
      </c>
      <c r="B15" s="963"/>
      <c r="C15" s="338">
        <f>'01月統合家計簿'!G15</f>
        <v>0</v>
      </c>
      <c r="D15" s="835">
        <f>'02月銀行口座入出金表'!C45+'02月銀行口座入出金表'!C46+'02月銀行口座入出金表'!C47+'02月銀行口座入出金表'!C48+'02月銀行口座入出金表'!C49</f>
        <v>0</v>
      </c>
      <c r="E15" s="175">
        <f>'02月銀行口座入出金表'!F45+'02月銀行口座入出金表'!F46+'02月銀行口座入出金表'!F47+'02月銀行口座入出金表'!F48+'02月銀行口座入出金表'!F49</f>
        <v>0</v>
      </c>
      <c r="F15" s="174">
        <f>'02月銀行口座入出金表'!I45+'02月銀行口座入出金表'!I46+'02月銀行口座入出金表'!I47+'02月銀行口座入出金表'!I48+'02月銀行口座入出金表'!I49</f>
        <v>0</v>
      </c>
      <c r="G15" s="171">
        <f t="shared" si="0"/>
        <v>0</v>
      </c>
    </row>
    <row r="16" spans="1:26" ht="33" customHeight="1" thickBot="1" x14ac:dyDescent="0.45">
      <c r="A16" s="846" t="str">
        <f>'01月統合家計簿'!A16</f>
        <v>○○銀行　１０</v>
      </c>
      <c r="B16" s="964"/>
      <c r="C16" s="339">
        <f>'01月統合家計簿'!G16</f>
        <v>0</v>
      </c>
      <c r="D16" s="170">
        <f>'02月銀行口座入出金表'!C50+'02月銀行口座入出金表'!C51+'02月銀行口座入出金表'!C52+'02月銀行口座入出金表'!C53+'02月銀行口座入出金表'!C54</f>
        <v>0</v>
      </c>
      <c r="E16" s="176">
        <f>'02月銀行口座入出金表'!F50+'02月銀行口座入出金表'!F51+'02月銀行口座入出金表'!F52+'02月銀行口座入出金表'!F53+'02月銀行口座入出金表'!F54</f>
        <v>0</v>
      </c>
      <c r="F16" s="196">
        <f>'02月銀行口座入出金表'!I50+'02月銀行口座入出金表'!I51+'02月銀行口座入出金表'!I52+'02月銀行口座入出金表'!I53+'02月銀行口座入出金表'!I54</f>
        <v>0</v>
      </c>
      <c r="G16" s="172">
        <f t="shared" si="0"/>
        <v>0</v>
      </c>
    </row>
    <row r="17" spans="1:8" ht="36" customHeight="1" thickBot="1" x14ac:dyDescent="0.45">
      <c r="A17" s="1223" t="s">
        <v>64</v>
      </c>
      <c r="B17" s="1224"/>
      <c r="C17" s="177">
        <f>'01月現金入出金表'!G37</f>
        <v>0</v>
      </c>
      <c r="D17" s="178"/>
      <c r="E17" s="179">
        <f>'02月現金入出金表'!D36</f>
        <v>0</v>
      </c>
      <c r="F17" s="180">
        <f>'02月現金入出金表'!F38</f>
        <v>0</v>
      </c>
      <c r="G17" s="195">
        <f>C17+E17-F17</f>
        <v>0</v>
      </c>
    </row>
    <row r="18" spans="1:8" ht="42" customHeight="1" thickBot="1" x14ac:dyDescent="0.45">
      <c r="A18" s="1225" t="s">
        <v>1</v>
      </c>
      <c r="B18" s="1226"/>
      <c r="C18" s="226">
        <f>SUM(C7:C17)</f>
        <v>0</v>
      </c>
      <c r="D18" s="230">
        <f>SUM(D7:D17)</f>
        <v>0</v>
      </c>
      <c r="E18" s="231">
        <f>SUM(E7:E17)</f>
        <v>0</v>
      </c>
      <c r="F18" s="232">
        <f>SUM(F7:F17)</f>
        <v>0</v>
      </c>
      <c r="G18" s="233">
        <f>C18-D18+E18-F18</f>
        <v>0</v>
      </c>
    </row>
    <row r="19" spans="1:8" ht="36" customHeight="1" x14ac:dyDescent="0.25">
      <c r="A19" s="205"/>
      <c r="B19" s="205"/>
      <c r="C19" s="205"/>
      <c r="D19" s="205"/>
      <c r="E19" s="205"/>
      <c r="F19" s="205"/>
      <c r="G19" s="205"/>
      <c r="H19" s="191"/>
    </row>
    <row r="20" spans="1:8" ht="54" customHeight="1" x14ac:dyDescent="0.25">
      <c r="A20" s="1220" t="s">
        <v>76</v>
      </c>
      <c r="B20" s="1220"/>
      <c r="C20" s="1220"/>
      <c r="D20" s="1220"/>
      <c r="E20" s="1220"/>
      <c r="F20" s="1220"/>
      <c r="G20" s="1220"/>
      <c r="H20" s="191"/>
    </row>
    <row r="21" spans="1:8" ht="42.75" customHeight="1" thickBot="1" x14ac:dyDescent="0.3">
      <c r="A21" s="205" t="s">
        <v>70</v>
      </c>
      <c r="B21" s="203"/>
      <c r="C21" s="203"/>
      <c r="D21" s="214"/>
      <c r="E21" s="215"/>
      <c r="F21" s="216"/>
      <c r="G21" s="217"/>
    </row>
    <row r="22" spans="1:8" ht="42" customHeight="1" thickBot="1" x14ac:dyDescent="0.45">
      <c r="A22" s="1215" t="s">
        <v>67</v>
      </c>
      <c r="B22" s="1216"/>
      <c r="C22" s="1216"/>
      <c r="D22" s="1217"/>
      <c r="E22" s="199" t="s">
        <v>66</v>
      </c>
      <c r="F22" s="199" t="s">
        <v>74</v>
      </c>
      <c r="G22" s="201" t="s">
        <v>249</v>
      </c>
    </row>
    <row r="23" spans="1:8" ht="21" customHeight="1" thickBot="1" x14ac:dyDescent="0.2">
      <c r="A23" s="1227" t="s">
        <v>250</v>
      </c>
      <c r="B23" s="1228"/>
      <c r="C23" s="1228"/>
      <c r="D23" s="1228"/>
      <c r="E23" s="1228"/>
      <c r="F23" s="1229"/>
      <c r="G23" s="1179">
        <f>C18</f>
        <v>0</v>
      </c>
    </row>
    <row r="24" spans="1:8" ht="21" customHeight="1" x14ac:dyDescent="0.15">
      <c r="A24" s="1121" t="str">
        <f>'01月統合家計簿'!A24</f>
        <v>年内の入金予定項目明細を記してください</v>
      </c>
      <c r="B24" s="838"/>
      <c r="C24" s="838"/>
      <c r="D24" s="839"/>
      <c r="E24" s="833">
        <f>'01月統合家計簿'!E24</f>
        <v>0</v>
      </c>
      <c r="F24" s="813">
        <f>E24*12</f>
        <v>0</v>
      </c>
      <c r="G24" s="224">
        <f>E24*11</f>
        <v>0</v>
      </c>
    </row>
    <row r="25" spans="1:8" ht="21" customHeight="1" x14ac:dyDescent="0.15">
      <c r="A25" s="1122" t="str">
        <f>'01月統合家計簿'!A25</f>
        <v>年内の入金予定項目明細を記してください</v>
      </c>
      <c r="B25" s="840"/>
      <c r="C25" s="840"/>
      <c r="D25" s="841"/>
      <c r="E25" s="834">
        <f>'01月統合家計簿'!E25</f>
        <v>0</v>
      </c>
      <c r="F25" s="223">
        <f>D25*12</f>
        <v>0</v>
      </c>
      <c r="G25" s="225">
        <f>D25*11</f>
        <v>0</v>
      </c>
    </row>
    <row r="26" spans="1:8" ht="21" customHeight="1" x14ac:dyDescent="0.15">
      <c r="A26" s="1122" t="str">
        <f>'01月統合家計簿'!A26</f>
        <v>年内の入金予定項目明細を記してください</v>
      </c>
      <c r="B26" s="840"/>
      <c r="C26" s="840"/>
      <c r="D26" s="841"/>
      <c r="E26" s="834">
        <f>'01月統合家計簿'!E26</f>
        <v>0</v>
      </c>
      <c r="F26" s="223">
        <f>D26*12</f>
        <v>0</v>
      </c>
      <c r="G26" s="225">
        <f>D26*11</f>
        <v>0</v>
      </c>
    </row>
    <row r="27" spans="1:8" ht="21" customHeight="1" x14ac:dyDescent="0.15">
      <c r="A27" s="1122" t="str">
        <f>'01月統合家計簿'!A27</f>
        <v>年内の入金予定項目明細を記してください</v>
      </c>
      <c r="B27" s="840"/>
      <c r="C27" s="840"/>
      <c r="D27" s="841"/>
      <c r="E27" s="834">
        <f>'01月統合家計簿'!E27</f>
        <v>0</v>
      </c>
      <c r="F27" s="223">
        <f>D27*12</f>
        <v>0</v>
      </c>
      <c r="G27" s="225">
        <f>D27*11</f>
        <v>0</v>
      </c>
    </row>
    <row r="28" spans="1:8" ht="21" customHeight="1" x14ac:dyDescent="0.15">
      <c r="A28" s="1122" t="str">
        <f>'01月統合家計簿'!A28</f>
        <v>年内の入金予定項目明細を記してください</v>
      </c>
      <c r="B28" s="840"/>
      <c r="C28" s="840"/>
      <c r="D28" s="841"/>
      <c r="E28" s="834">
        <f>'01月統合家計簿'!E28</f>
        <v>0</v>
      </c>
      <c r="F28" s="223">
        <f>D28</f>
        <v>0</v>
      </c>
      <c r="G28" s="225">
        <f>D28</f>
        <v>0</v>
      </c>
    </row>
    <row r="29" spans="1:8" ht="21" customHeight="1" x14ac:dyDescent="0.15">
      <c r="A29" s="1122" t="str">
        <f>'01月統合家計簿'!A29</f>
        <v>年内の入金予定項目明細を記してください</v>
      </c>
      <c r="B29" s="840"/>
      <c r="C29" s="840"/>
      <c r="D29" s="841"/>
      <c r="E29" s="834">
        <f>'01月統合家計簿'!E29</f>
        <v>0</v>
      </c>
      <c r="F29" s="223">
        <f>E29*12</f>
        <v>0</v>
      </c>
      <c r="G29" s="225">
        <f>E29*11</f>
        <v>0</v>
      </c>
    </row>
    <row r="30" spans="1:8" ht="21" customHeight="1" x14ac:dyDescent="0.15">
      <c r="A30" s="1122" t="str">
        <f>'01月統合家計簿'!A30</f>
        <v>年内の入金予定項目明細を記してください</v>
      </c>
      <c r="B30" s="840"/>
      <c r="C30" s="840"/>
      <c r="D30" s="841"/>
      <c r="E30" s="834">
        <f>'01月統合家計簿'!E30</f>
        <v>0</v>
      </c>
      <c r="F30" s="223">
        <f>E30*12</f>
        <v>0</v>
      </c>
      <c r="G30" s="225">
        <f>E30*11</f>
        <v>0</v>
      </c>
    </row>
    <row r="31" spans="1:8" ht="21" customHeight="1" x14ac:dyDescent="0.15">
      <c r="A31" s="1122" t="str">
        <f>'01月統合家計簿'!A31</f>
        <v>年内の入金予定項目明細を記してください</v>
      </c>
      <c r="B31" s="840"/>
      <c r="C31" s="840"/>
      <c r="D31" s="841"/>
      <c r="E31" s="834">
        <f>'01月統合家計簿'!E31</f>
        <v>0</v>
      </c>
      <c r="F31" s="223">
        <f>E31*12</f>
        <v>0</v>
      </c>
      <c r="G31" s="225">
        <f>E31*11</f>
        <v>0</v>
      </c>
    </row>
    <row r="32" spans="1:8" ht="21" customHeight="1" x14ac:dyDescent="0.15">
      <c r="A32" s="1122" t="str">
        <f>'01月統合家計簿'!A32</f>
        <v>年内の入金予定項目明細を記してください</v>
      </c>
      <c r="B32" s="840"/>
      <c r="C32" s="840"/>
      <c r="D32" s="841"/>
      <c r="E32" s="834">
        <f>'01月統合家計簿'!E32</f>
        <v>0</v>
      </c>
      <c r="F32" s="223">
        <f>E32*12</f>
        <v>0</v>
      </c>
      <c r="G32" s="225">
        <f>E32*11</f>
        <v>0</v>
      </c>
    </row>
    <row r="33" spans="1:8" ht="21" customHeight="1" thickBot="1" x14ac:dyDescent="0.2">
      <c r="A33" s="1123" t="str">
        <f>'01月統合家計簿'!A33</f>
        <v>年内の入金予定項目明細を記してください</v>
      </c>
      <c r="B33" s="840"/>
      <c r="C33" s="840"/>
      <c r="D33" s="841"/>
      <c r="E33" s="1187">
        <f>'01月統合家計簿'!E33</f>
        <v>0</v>
      </c>
      <c r="F33" s="223">
        <f>E33*12</f>
        <v>0</v>
      </c>
      <c r="G33" s="292">
        <f>E33*11</f>
        <v>0</v>
      </c>
    </row>
    <row r="34" spans="1:8" ht="42" customHeight="1" thickBot="1" x14ac:dyDescent="0.2">
      <c r="A34" s="213"/>
      <c r="B34" s="198"/>
      <c r="C34" s="198"/>
      <c r="D34" s="202" t="s">
        <v>72</v>
      </c>
      <c r="E34" s="221">
        <f>SUM(E23:E33)</f>
        <v>0</v>
      </c>
      <c r="F34" s="221">
        <f>SUM(F23:F33)</f>
        <v>0</v>
      </c>
      <c r="G34" s="226">
        <f>SUM(G23:G33)</f>
        <v>0</v>
      </c>
    </row>
    <row r="35" spans="1:8" ht="18" customHeight="1" x14ac:dyDescent="0.4">
      <c r="A35" s="189"/>
      <c r="B35" s="189"/>
      <c r="C35" s="189"/>
      <c r="D35" s="189"/>
      <c r="E35" s="189"/>
      <c r="F35" s="189"/>
      <c r="G35" s="189"/>
      <c r="H35" s="3"/>
    </row>
    <row r="36" spans="1:8" ht="42" customHeight="1" thickBot="1" x14ac:dyDescent="0.3">
      <c r="A36" s="206" t="s">
        <v>71</v>
      </c>
      <c r="B36" s="204"/>
      <c r="C36" s="204"/>
      <c r="D36" s="204"/>
      <c r="E36" s="204"/>
      <c r="F36" s="204"/>
      <c r="G36" s="204"/>
      <c r="H36" s="191"/>
    </row>
    <row r="37" spans="1:8" ht="42" customHeight="1" thickBot="1" x14ac:dyDescent="0.2">
      <c r="A37" s="1215" t="s">
        <v>68</v>
      </c>
      <c r="B37" s="1216"/>
      <c r="C37" s="1216"/>
      <c r="D37" s="1217"/>
      <c r="E37" s="199" t="s">
        <v>66</v>
      </c>
      <c r="F37" s="199" t="s">
        <v>74</v>
      </c>
      <c r="G37" s="201" t="s">
        <v>73</v>
      </c>
      <c r="H37" s="192"/>
    </row>
    <row r="38" spans="1:8" ht="21" customHeight="1" x14ac:dyDescent="0.15">
      <c r="A38" s="1118" t="str">
        <f>'01月統合家計簿'!A38</f>
        <v>年内の出金予定項目明細を記してください</v>
      </c>
      <c r="B38" s="838"/>
      <c r="C38" s="838"/>
      <c r="D38" s="839"/>
      <c r="E38" s="833">
        <f>'01月統合家計簿'!E38</f>
        <v>0</v>
      </c>
      <c r="F38" s="222">
        <f>E38*12</f>
        <v>0</v>
      </c>
      <c r="G38" s="224">
        <f>E38*11</f>
        <v>0</v>
      </c>
    </row>
    <row r="39" spans="1:8" ht="21" customHeight="1" x14ac:dyDescent="0.15">
      <c r="A39" s="1119" t="str">
        <f>'01月統合家計簿'!A39</f>
        <v>年内の出金予定項目明細を記してください</v>
      </c>
      <c r="B39" s="840"/>
      <c r="C39" s="840"/>
      <c r="D39" s="841"/>
      <c r="E39" s="834">
        <f>'01月統合家計簿'!E39</f>
        <v>0</v>
      </c>
      <c r="F39" s="223">
        <f t="shared" ref="F39:F57" si="1">E39*12</f>
        <v>0</v>
      </c>
      <c r="G39" s="225">
        <f t="shared" ref="G39:G57" si="2">E39*11</f>
        <v>0</v>
      </c>
    </row>
    <row r="40" spans="1:8" ht="21" customHeight="1" x14ac:dyDescent="0.15">
      <c r="A40" s="1119" t="str">
        <f>'01月統合家計簿'!A40</f>
        <v>年内の出金予定項目明細を記してください</v>
      </c>
      <c r="B40" s="840"/>
      <c r="C40" s="840"/>
      <c r="D40" s="841"/>
      <c r="E40" s="834">
        <f>'01月統合家計簿'!E40</f>
        <v>0</v>
      </c>
      <c r="F40" s="223">
        <f>E40*12</f>
        <v>0</v>
      </c>
      <c r="G40" s="225">
        <f>E40*11</f>
        <v>0</v>
      </c>
    </row>
    <row r="41" spans="1:8" ht="21" customHeight="1" x14ac:dyDescent="0.15">
      <c r="A41" s="1119" t="str">
        <f>'01月統合家計簿'!A41</f>
        <v>年内の出金予定項目明細を記してください</v>
      </c>
      <c r="B41" s="840"/>
      <c r="C41" s="840"/>
      <c r="D41" s="841"/>
      <c r="E41" s="834">
        <f>'01月統合家計簿'!E41</f>
        <v>0</v>
      </c>
      <c r="F41" s="223">
        <f t="shared" si="1"/>
        <v>0</v>
      </c>
      <c r="G41" s="225">
        <f t="shared" si="2"/>
        <v>0</v>
      </c>
    </row>
    <row r="42" spans="1:8" ht="21" customHeight="1" x14ac:dyDescent="0.15">
      <c r="A42" s="1119" t="str">
        <f>'01月統合家計簿'!A42</f>
        <v>年内の出金予定項目明細を記してください</v>
      </c>
      <c r="B42" s="840"/>
      <c r="C42" s="840"/>
      <c r="D42" s="841"/>
      <c r="E42" s="834">
        <f>'01月統合家計簿'!E42</f>
        <v>0</v>
      </c>
      <c r="F42" s="223">
        <f t="shared" si="1"/>
        <v>0</v>
      </c>
      <c r="G42" s="225">
        <f t="shared" si="2"/>
        <v>0</v>
      </c>
    </row>
    <row r="43" spans="1:8" ht="21" customHeight="1" x14ac:dyDescent="0.15">
      <c r="A43" s="1119" t="str">
        <f>'01月統合家計簿'!A43</f>
        <v>年内の出金予定項目明細を記してください</v>
      </c>
      <c r="B43" s="840"/>
      <c r="C43" s="840"/>
      <c r="D43" s="841"/>
      <c r="E43" s="834">
        <f>'01月統合家計簿'!E43</f>
        <v>0</v>
      </c>
      <c r="F43" s="223">
        <f>E43*12</f>
        <v>0</v>
      </c>
      <c r="G43" s="225">
        <f>E43*11</f>
        <v>0</v>
      </c>
    </row>
    <row r="44" spans="1:8" ht="21" customHeight="1" x14ac:dyDescent="0.15">
      <c r="A44" s="1119" t="str">
        <f>'01月統合家計簿'!A44</f>
        <v>年内の出金予定項目明細を記してください</v>
      </c>
      <c r="B44" s="840"/>
      <c r="C44" s="840"/>
      <c r="D44" s="841"/>
      <c r="E44" s="834">
        <f>'01月統合家計簿'!E44</f>
        <v>0</v>
      </c>
      <c r="F44" s="223">
        <f t="shared" si="1"/>
        <v>0</v>
      </c>
      <c r="G44" s="225">
        <f t="shared" si="2"/>
        <v>0</v>
      </c>
    </row>
    <row r="45" spans="1:8" ht="21" customHeight="1" x14ac:dyDescent="0.15">
      <c r="A45" s="1119" t="str">
        <f>'01月統合家計簿'!A45</f>
        <v>年内の出金予定項目明細を記してください</v>
      </c>
      <c r="B45" s="840"/>
      <c r="C45" s="840"/>
      <c r="D45" s="841"/>
      <c r="E45" s="834">
        <f>'01月統合家計簿'!E45</f>
        <v>0</v>
      </c>
      <c r="F45" s="223">
        <f t="shared" si="1"/>
        <v>0</v>
      </c>
      <c r="G45" s="225">
        <f t="shared" si="2"/>
        <v>0</v>
      </c>
    </row>
    <row r="46" spans="1:8" ht="21" customHeight="1" x14ac:dyDescent="0.15">
      <c r="A46" s="1119" t="str">
        <f>'01月統合家計簿'!A46</f>
        <v>年内の出金予定項目明細を記してください</v>
      </c>
      <c r="B46" s="840"/>
      <c r="C46" s="840"/>
      <c r="D46" s="841"/>
      <c r="E46" s="834">
        <f>'01月統合家計簿'!E46</f>
        <v>0</v>
      </c>
      <c r="F46" s="223">
        <f t="shared" si="1"/>
        <v>0</v>
      </c>
      <c r="G46" s="225">
        <f t="shared" si="2"/>
        <v>0</v>
      </c>
    </row>
    <row r="47" spans="1:8" ht="21" customHeight="1" x14ac:dyDescent="0.15">
      <c r="A47" s="1119" t="str">
        <f>'01月統合家計簿'!A47</f>
        <v>年内の出金予定項目明細を記してください</v>
      </c>
      <c r="B47" s="840"/>
      <c r="C47" s="840"/>
      <c r="D47" s="841"/>
      <c r="E47" s="834">
        <f>'01月統合家計簿'!E47</f>
        <v>0</v>
      </c>
      <c r="F47" s="223">
        <f t="shared" si="1"/>
        <v>0</v>
      </c>
      <c r="G47" s="225">
        <f t="shared" si="2"/>
        <v>0</v>
      </c>
    </row>
    <row r="48" spans="1:8" ht="21" customHeight="1" x14ac:dyDescent="0.15">
      <c r="A48" s="1119" t="str">
        <f>'01月統合家計簿'!A48</f>
        <v>年内の出金予定項目明細を記してください</v>
      </c>
      <c r="B48" s="840"/>
      <c r="C48" s="840"/>
      <c r="D48" s="841"/>
      <c r="E48" s="834">
        <f>'01月統合家計簿'!E48</f>
        <v>0</v>
      </c>
      <c r="F48" s="223">
        <f t="shared" si="1"/>
        <v>0</v>
      </c>
      <c r="G48" s="225">
        <f t="shared" si="2"/>
        <v>0</v>
      </c>
    </row>
    <row r="49" spans="1:7" ht="21" customHeight="1" x14ac:dyDescent="0.15">
      <c r="A49" s="1119" t="str">
        <f>'01月統合家計簿'!A49</f>
        <v>年内の出金予定項目明細を記してください</v>
      </c>
      <c r="B49" s="840"/>
      <c r="C49" s="840"/>
      <c r="D49" s="841"/>
      <c r="E49" s="834">
        <f>'01月統合家計簿'!E49</f>
        <v>0</v>
      </c>
      <c r="F49" s="223">
        <f t="shared" si="1"/>
        <v>0</v>
      </c>
      <c r="G49" s="225">
        <f t="shared" si="2"/>
        <v>0</v>
      </c>
    </row>
    <row r="50" spans="1:7" ht="21" customHeight="1" x14ac:dyDescent="0.15">
      <c r="A50" s="1119" t="str">
        <f>'01月統合家計簿'!A50</f>
        <v>年内の出金予定項目明細を記してください</v>
      </c>
      <c r="B50" s="840"/>
      <c r="C50" s="840"/>
      <c r="D50" s="841"/>
      <c r="E50" s="834">
        <f>'01月統合家計簿'!E50</f>
        <v>0</v>
      </c>
      <c r="F50" s="223">
        <f t="shared" si="1"/>
        <v>0</v>
      </c>
      <c r="G50" s="225">
        <f t="shared" si="2"/>
        <v>0</v>
      </c>
    </row>
    <row r="51" spans="1:7" ht="21" customHeight="1" x14ac:dyDescent="0.15">
      <c r="A51" s="1119" t="str">
        <f>'01月統合家計簿'!A51</f>
        <v>年内の出金予定項目明細を記してください</v>
      </c>
      <c r="B51" s="840"/>
      <c r="C51" s="840"/>
      <c r="D51" s="841"/>
      <c r="E51" s="834">
        <f>'01月統合家計簿'!E51</f>
        <v>0</v>
      </c>
      <c r="F51" s="223">
        <f t="shared" si="1"/>
        <v>0</v>
      </c>
      <c r="G51" s="225">
        <f t="shared" si="2"/>
        <v>0</v>
      </c>
    </row>
    <row r="52" spans="1:7" ht="21" customHeight="1" x14ac:dyDescent="0.15">
      <c r="A52" s="1119" t="str">
        <f>'01月統合家計簿'!A52</f>
        <v>年内の出金予定項目明細を記してください</v>
      </c>
      <c r="B52" s="840"/>
      <c r="C52" s="840"/>
      <c r="D52" s="841"/>
      <c r="E52" s="834">
        <f>'01月統合家計簿'!E52</f>
        <v>0</v>
      </c>
      <c r="F52" s="223">
        <f t="shared" si="1"/>
        <v>0</v>
      </c>
      <c r="G52" s="225">
        <f t="shared" si="2"/>
        <v>0</v>
      </c>
    </row>
    <row r="53" spans="1:7" ht="21" customHeight="1" x14ac:dyDescent="0.15">
      <c r="A53" s="1119" t="str">
        <f>'01月統合家計簿'!A53</f>
        <v>年内の出金予定項目明細を記してください</v>
      </c>
      <c r="B53" s="840"/>
      <c r="C53" s="840"/>
      <c r="D53" s="841"/>
      <c r="E53" s="834">
        <f>'01月統合家計簿'!E53</f>
        <v>0</v>
      </c>
      <c r="F53" s="223">
        <f t="shared" si="1"/>
        <v>0</v>
      </c>
      <c r="G53" s="225">
        <f t="shared" si="2"/>
        <v>0</v>
      </c>
    </row>
    <row r="54" spans="1:7" ht="21" customHeight="1" x14ac:dyDescent="0.15">
      <c r="A54" s="1119" t="str">
        <f>'01月統合家計簿'!A54</f>
        <v>年内の出金予定項目明細を記してください</v>
      </c>
      <c r="B54" s="840"/>
      <c r="C54" s="840"/>
      <c r="D54" s="841"/>
      <c r="E54" s="834">
        <f>'01月統合家計簿'!E54</f>
        <v>0</v>
      </c>
      <c r="F54" s="223">
        <f t="shared" si="1"/>
        <v>0</v>
      </c>
      <c r="G54" s="225">
        <f t="shared" si="2"/>
        <v>0</v>
      </c>
    </row>
    <row r="55" spans="1:7" ht="21" customHeight="1" x14ac:dyDescent="0.15">
      <c r="A55" s="1119" t="str">
        <f>'01月統合家計簿'!A55</f>
        <v>年内の出金予定項目明細を記してください</v>
      </c>
      <c r="B55" s="840"/>
      <c r="C55" s="840"/>
      <c r="D55" s="841"/>
      <c r="E55" s="834">
        <f>'01月統合家計簿'!E55</f>
        <v>0</v>
      </c>
      <c r="F55" s="223">
        <f t="shared" si="1"/>
        <v>0</v>
      </c>
      <c r="G55" s="225">
        <f t="shared" si="2"/>
        <v>0</v>
      </c>
    </row>
    <row r="56" spans="1:7" ht="21" customHeight="1" x14ac:dyDescent="0.15">
      <c r="A56" s="1119" t="str">
        <f>'01月統合家計簿'!A56</f>
        <v>年内の出金予定項目明細を記してください</v>
      </c>
      <c r="B56" s="840"/>
      <c r="C56" s="840"/>
      <c r="D56" s="841"/>
      <c r="E56" s="834">
        <f>'01月統合家計簿'!E56</f>
        <v>0</v>
      </c>
      <c r="F56" s="223">
        <f t="shared" si="1"/>
        <v>0</v>
      </c>
      <c r="G56" s="225">
        <f t="shared" si="2"/>
        <v>0</v>
      </c>
    </row>
    <row r="57" spans="1:7" ht="21" customHeight="1" thickBot="1" x14ac:dyDescent="0.2">
      <c r="A57" s="1120" t="str">
        <f>'01月統合家計簿'!A57</f>
        <v>年内の出金予定項目明細を記してください</v>
      </c>
      <c r="B57" s="842"/>
      <c r="C57" s="842"/>
      <c r="D57" s="843"/>
      <c r="E57" s="1187">
        <f>'01月統合家計簿'!E57</f>
        <v>0</v>
      </c>
      <c r="F57" s="227">
        <f t="shared" si="1"/>
        <v>0</v>
      </c>
      <c r="G57" s="228">
        <f t="shared" si="2"/>
        <v>0</v>
      </c>
    </row>
    <row r="58" spans="1:7" ht="42" customHeight="1" thickBot="1" x14ac:dyDescent="0.2">
      <c r="A58" s="213"/>
      <c r="B58" s="198"/>
      <c r="C58" s="198"/>
      <c r="D58" s="202" t="s">
        <v>69</v>
      </c>
      <c r="E58" s="221">
        <f>SUM(E38:E57)</f>
        <v>0</v>
      </c>
      <c r="F58" s="221">
        <f>SUM(F38:F57)</f>
        <v>0</v>
      </c>
      <c r="G58" s="226">
        <f>SUM(G38:G57)</f>
        <v>0</v>
      </c>
    </row>
    <row r="59" spans="1:7" ht="39.75" customHeight="1" x14ac:dyDescent="0.2">
      <c r="A59" s="193"/>
      <c r="B59" s="1"/>
      <c r="C59" s="1"/>
      <c r="D59" s="1"/>
      <c r="E59" s="1"/>
      <c r="F59" s="207" t="s">
        <v>75</v>
      </c>
      <c r="G59" s="229">
        <f>G34-G58</f>
        <v>0</v>
      </c>
    </row>
    <row r="60" spans="1:7" ht="18" customHeight="1" x14ac:dyDescent="0.15">
      <c r="A60" s="194"/>
      <c r="B60" s="1"/>
      <c r="C60" s="1"/>
      <c r="D60" s="1"/>
      <c r="E60" s="200"/>
      <c r="F60" s="1"/>
      <c r="G60" s="219" t="s">
        <v>188</v>
      </c>
    </row>
    <row r="61" spans="1:7" ht="18" customHeight="1" x14ac:dyDescent="0.15">
      <c r="A61" s="194"/>
      <c r="B61" s="1"/>
      <c r="C61" s="1"/>
      <c r="D61" s="1"/>
      <c r="E61" s="200"/>
      <c r="F61" s="219"/>
      <c r="G61" s="2"/>
    </row>
  </sheetData>
  <sheetProtection sheet="1" objects="1" scenarios="1"/>
  <mergeCells count="9">
    <mergeCell ref="A1:G1"/>
    <mergeCell ref="A2:G2"/>
    <mergeCell ref="A6:B6"/>
    <mergeCell ref="A23:F23"/>
    <mergeCell ref="A37:D37"/>
    <mergeCell ref="A17:B17"/>
    <mergeCell ref="A18:B18"/>
    <mergeCell ref="A20:G20"/>
    <mergeCell ref="A22:D22"/>
  </mergeCells>
  <phoneticPr fontId="1"/>
  <pageMargins left="0.70866141732283472" right="0.36" top="0.53" bottom="0.32" header="0.31496062992125984" footer="0.19"/>
  <pageSetup paperSize="9" scale="6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C000"/>
  </sheetPr>
  <dimension ref="A1:AD57"/>
  <sheetViews>
    <sheetView zoomScaleNormal="100" workbookViewId="0">
      <pane xSplit="1" ySplit="4" topLeftCell="B5" activePane="bottomRight" state="frozen"/>
      <selection activeCell="G56" sqref="G56"/>
      <selection pane="topRight" activeCell="G56" sqref="G56"/>
      <selection pane="bottomLeft" activeCell="G56" sqref="G56"/>
      <selection pane="bottomRight" sqref="A1:L1"/>
    </sheetView>
  </sheetViews>
  <sheetFormatPr defaultRowHeight="18.75" x14ac:dyDescent="0.4"/>
  <cols>
    <col min="1" max="1" width="15.625" style="11" customWidth="1"/>
    <col min="2" max="3" width="13.125" style="11" customWidth="1"/>
    <col min="4" max="4" width="35.625" style="11" customWidth="1"/>
    <col min="5" max="5" width="9.625" style="11" customWidth="1"/>
    <col min="6" max="6" width="13.125" style="11" customWidth="1"/>
    <col min="7" max="7" width="35.625" style="11" customWidth="1"/>
    <col min="8" max="8" width="9.625" style="10" customWidth="1"/>
    <col min="9" max="9" width="13.125" style="11" customWidth="1"/>
    <col min="10" max="10" width="35.625" style="11" customWidth="1"/>
    <col min="11" max="11" width="9.625" style="11" customWidth="1"/>
    <col min="12" max="12" width="16.625" style="122" bestFit="1" customWidth="1"/>
    <col min="13" max="13" width="13.75" style="14" customWidth="1"/>
    <col min="14" max="14" width="14.25" style="15" bestFit="1" customWidth="1"/>
    <col min="15" max="15" width="10.875" style="16" bestFit="1" customWidth="1"/>
    <col min="16" max="16" width="9" style="11"/>
    <col min="17" max="17" width="10.25" style="17" bestFit="1" customWidth="1"/>
    <col min="18" max="18" width="14.5" style="18" customWidth="1"/>
    <col min="19" max="19" width="10.625" style="19" bestFit="1" customWidth="1"/>
    <col min="20" max="20" width="9.125" style="20" bestFit="1" customWidth="1"/>
    <col min="21" max="21" width="9" style="21"/>
    <col min="22" max="22" width="16.5" style="18" customWidth="1"/>
    <col min="23" max="23" width="11.375" style="20" bestFit="1" customWidth="1"/>
    <col min="24" max="24" width="12.125" style="22" customWidth="1"/>
    <col min="25" max="25" width="12.625" style="23" customWidth="1"/>
    <col min="26" max="26" width="10.5" style="24" bestFit="1" customWidth="1"/>
    <col min="27" max="27" width="9.125" style="25" bestFit="1" customWidth="1"/>
    <col min="28" max="28" width="5.125" style="123" customWidth="1"/>
    <col min="29" max="29" width="10" style="17" customWidth="1"/>
    <col min="30" max="30" width="12.25" style="17" customWidth="1"/>
    <col min="31" max="31" width="12.25" style="11" customWidth="1"/>
    <col min="32" max="16384" width="9" style="11"/>
  </cols>
  <sheetData>
    <row r="1" spans="1:28" ht="63" customHeight="1" x14ac:dyDescent="0.4">
      <c r="A1" s="1230" t="s">
        <v>238</v>
      </c>
      <c r="B1" s="1230"/>
      <c r="C1" s="1230"/>
      <c r="D1" s="1230"/>
      <c r="E1" s="1230"/>
      <c r="F1" s="1230"/>
      <c r="G1" s="1230"/>
      <c r="H1" s="1230"/>
      <c r="I1" s="1230"/>
      <c r="J1" s="1230"/>
      <c r="K1" s="1230"/>
      <c r="L1" s="1230"/>
      <c r="AB1" s="31"/>
    </row>
    <row r="2" spans="1:28" ht="21" customHeight="1" x14ac:dyDescent="0.4">
      <c r="A2" s="1231" t="s">
        <v>10</v>
      </c>
      <c r="B2" s="1231"/>
      <c r="C2" s="1231"/>
      <c r="D2" s="1231"/>
      <c r="E2" s="1231"/>
      <c r="F2" s="1231"/>
      <c r="G2" s="1231"/>
      <c r="H2" s="1231"/>
      <c r="I2" s="1231"/>
      <c r="J2" s="1231"/>
      <c r="K2" s="1231"/>
      <c r="L2" s="1231"/>
      <c r="AB2" s="31"/>
    </row>
    <row r="3" spans="1:28" ht="21" customHeight="1" thickBot="1" x14ac:dyDescent="0.45">
      <c r="A3" s="9" t="s">
        <v>5</v>
      </c>
      <c r="C3" s="32" t="s">
        <v>11</v>
      </c>
      <c r="D3" s="33"/>
      <c r="E3" s="33"/>
      <c r="F3" s="34"/>
      <c r="G3" s="33"/>
      <c r="H3" s="33"/>
      <c r="I3" s="35"/>
      <c r="J3" s="12" t="s">
        <v>6</v>
      </c>
      <c r="K3" s="13" t="s">
        <v>7</v>
      </c>
      <c r="L3" s="36">
        <f ca="1">NOW()</f>
        <v>44276.014670717595</v>
      </c>
      <c r="AB3" s="17"/>
    </row>
    <row r="4" spans="1:28" ht="52.5" customHeight="1" thickTop="1" thickBot="1" x14ac:dyDescent="0.45">
      <c r="A4" s="37" t="s">
        <v>12</v>
      </c>
      <c r="B4" s="38" t="s">
        <v>13</v>
      </c>
      <c r="C4" s="39" t="s">
        <v>14</v>
      </c>
      <c r="D4" s="40" t="s">
        <v>15</v>
      </c>
      <c r="E4" s="41" t="s">
        <v>16</v>
      </c>
      <c r="F4" s="42" t="s">
        <v>65</v>
      </c>
      <c r="G4" s="43" t="s">
        <v>18</v>
      </c>
      <c r="H4" s="44" t="s">
        <v>19</v>
      </c>
      <c r="I4" s="45" t="s">
        <v>20</v>
      </c>
      <c r="J4" s="46" t="s">
        <v>21</v>
      </c>
      <c r="K4" s="47" t="s">
        <v>22</v>
      </c>
      <c r="L4" s="48" t="s">
        <v>23</v>
      </c>
      <c r="M4" s="49"/>
      <c r="N4" s="50"/>
      <c r="O4" s="51"/>
      <c r="Q4" s="52"/>
      <c r="R4" s="49"/>
      <c r="S4" s="53"/>
      <c r="T4" s="54"/>
      <c r="U4" s="55"/>
      <c r="AB4" s="17"/>
    </row>
    <row r="5" spans="1:28" ht="19.5" thickTop="1" x14ac:dyDescent="0.4">
      <c r="A5" s="56" t="str">
        <f>'02月統合家計簿'!A7</f>
        <v>○○銀行　１</v>
      </c>
      <c r="B5" s="1107">
        <f>'01月銀行口座入出金表'!L5</f>
        <v>0</v>
      </c>
      <c r="C5" s="57">
        <f>'02月カード利用明細表'!B14</f>
        <v>0</v>
      </c>
      <c r="D5" s="802" t="s">
        <v>50</v>
      </c>
      <c r="E5" s="236"/>
      <c r="F5" s="251"/>
      <c r="G5" s="252"/>
      <c r="H5" s="253"/>
      <c r="I5" s="254"/>
      <c r="J5" s="252"/>
      <c r="K5" s="255"/>
      <c r="L5" s="58">
        <f>B5-SUM(C5:C7)+SUM(F5:F9)-SUM(I5:I9)</f>
        <v>0</v>
      </c>
      <c r="M5" s="49"/>
      <c r="N5" s="59"/>
      <c r="O5" s="51"/>
      <c r="Q5" s="52"/>
      <c r="R5" s="49"/>
      <c r="S5" s="53"/>
      <c r="T5" s="54"/>
      <c r="U5" s="55"/>
      <c r="AB5" s="17"/>
    </row>
    <row r="6" spans="1:28" x14ac:dyDescent="0.4">
      <c r="A6" s="60" t="s">
        <v>24</v>
      </c>
      <c r="B6" s="61"/>
      <c r="C6" s="246"/>
      <c r="D6" s="235"/>
      <c r="E6" s="247"/>
      <c r="F6" s="256"/>
      <c r="G6" s="257"/>
      <c r="H6" s="258"/>
      <c r="I6" s="259"/>
      <c r="J6" s="260"/>
      <c r="K6" s="261"/>
      <c r="L6" s="62"/>
      <c r="M6" s="49"/>
      <c r="N6" s="50"/>
      <c r="O6" s="51"/>
      <c r="Q6" s="52"/>
      <c r="R6" s="49"/>
      <c r="S6" s="53"/>
      <c r="T6" s="54"/>
      <c r="U6" s="55"/>
      <c r="AB6" s="17"/>
    </row>
    <row r="7" spans="1:28" x14ac:dyDescent="0.4">
      <c r="A7" s="63">
        <f>SUM(C5:C7)</f>
        <v>0</v>
      </c>
      <c r="B7" s="61"/>
      <c r="C7" s="234"/>
      <c r="D7" s="235"/>
      <c r="E7" s="236"/>
      <c r="F7" s="256"/>
      <c r="G7" s="260"/>
      <c r="H7" s="258"/>
      <c r="I7" s="259"/>
      <c r="J7" s="260"/>
      <c r="K7" s="261"/>
      <c r="L7" s="62"/>
      <c r="M7" s="49"/>
      <c r="N7" s="50"/>
      <c r="O7" s="51"/>
      <c r="Q7" s="52"/>
      <c r="R7" s="49"/>
      <c r="S7" s="53"/>
      <c r="T7" s="54"/>
      <c r="U7" s="55"/>
      <c r="AB7" s="17"/>
    </row>
    <row r="8" spans="1:28" x14ac:dyDescent="0.4">
      <c r="A8" s="64" t="s">
        <v>25</v>
      </c>
      <c r="B8" s="61"/>
      <c r="C8" s="234"/>
      <c r="D8" s="237"/>
      <c r="E8" s="236"/>
      <c r="F8" s="256"/>
      <c r="G8" s="260"/>
      <c r="H8" s="258"/>
      <c r="I8" s="259"/>
      <c r="J8" s="260"/>
      <c r="K8" s="261"/>
      <c r="L8" s="62"/>
      <c r="M8" s="49"/>
      <c r="N8" s="50"/>
      <c r="O8" s="51"/>
      <c r="Q8" s="52"/>
      <c r="R8" s="49"/>
      <c r="S8" s="53"/>
      <c r="T8" s="54"/>
      <c r="U8" s="55"/>
      <c r="AB8" s="17"/>
    </row>
    <row r="9" spans="1:28" ht="19.5" thickBot="1" x14ac:dyDescent="0.45">
      <c r="A9" s="65">
        <f>B5-SUM(C5:C9)</f>
        <v>0</v>
      </c>
      <c r="B9" s="188"/>
      <c r="C9" s="248"/>
      <c r="D9" s="249"/>
      <c r="E9" s="250"/>
      <c r="F9" s="262"/>
      <c r="G9" s="263"/>
      <c r="H9" s="264"/>
      <c r="I9" s="265"/>
      <c r="J9" s="263"/>
      <c r="K9" s="266"/>
      <c r="L9" s="67"/>
      <c r="M9" s="49"/>
      <c r="N9" s="50"/>
      <c r="O9" s="51"/>
      <c r="Q9" s="52"/>
      <c r="R9" s="49"/>
      <c r="S9" s="53"/>
      <c r="T9" s="54"/>
      <c r="U9" s="55"/>
      <c r="AB9" s="17"/>
    </row>
    <row r="10" spans="1:28" x14ac:dyDescent="0.4">
      <c r="A10" s="68" t="str">
        <f>'02月統合家計簿'!A8</f>
        <v>○○銀行　２</v>
      </c>
      <c r="B10" s="1108">
        <f>'01月銀行口座入出金表'!L10</f>
        <v>0</v>
      </c>
      <c r="C10" s="69">
        <f>'02月カード利用明細表'!B26</f>
        <v>0</v>
      </c>
      <c r="D10" s="244" t="s">
        <v>51</v>
      </c>
      <c r="E10" s="245"/>
      <c r="F10" s="251"/>
      <c r="G10" s="267"/>
      <c r="H10" s="258"/>
      <c r="I10" s="268"/>
      <c r="J10" s="267"/>
      <c r="K10" s="269"/>
      <c r="L10" s="58">
        <f>B10-SUM(C10:C14)+SUM(F10:F14)-SUM(I10:I14)</f>
        <v>0</v>
      </c>
      <c r="M10" s="49"/>
      <c r="N10" s="50"/>
      <c r="O10" s="51"/>
      <c r="Q10" s="52"/>
      <c r="R10" s="49"/>
      <c r="S10" s="53"/>
      <c r="T10" s="54"/>
      <c r="U10" s="55"/>
      <c r="AB10" s="17"/>
    </row>
    <row r="11" spans="1:28" x14ac:dyDescent="0.4">
      <c r="A11" s="60" t="s">
        <v>24</v>
      </c>
      <c r="B11" s="61"/>
      <c r="C11" s="234"/>
      <c r="D11" s="235"/>
      <c r="E11" s="236"/>
      <c r="F11" s="256"/>
      <c r="G11" s="260"/>
      <c r="H11" s="258"/>
      <c r="I11" s="259"/>
      <c r="J11" s="260"/>
      <c r="K11" s="261"/>
      <c r="L11" s="62"/>
      <c r="M11" s="49"/>
      <c r="N11" s="50"/>
      <c r="O11" s="51"/>
      <c r="Q11" s="52"/>
      <c r="R11" s="49"/>
      <c r="S11" s="53"/>
      <c r="T11" s="54"/>
      <c r="U11" s="55"/>
      <c r="AB11" s="17"/>
    </row>
    <row r="12" spans="1:28" x14ac:dyDescent="0.4">
      <c r="A12" s="63">
        <f>SUM(C10:C14)</f>
        <v>0</v>
      </c>
      <c r="B12" s="61"/>
      <c r="C12" s="234"/>
      <c r="D12" s="235"/>
      <c r="E12" s="236"/>
      <c r="F12" s="256"/>
      <c r="G12" s="260"/>
      <c r="H12" s="258"/>
      <c r="I12" s="259"/>
      <c r="J12" s="260"/>
      <c r="K12" s="261"/>
      <c r="L12" s="62"/>
      <c r="M12" s="49"/>
      <c r="N12" s="50"/>
      <c r="O12" s="51"/>
      <c r="Q12" s="52"/>
      <c r="R12" s="49"/>
      <c r="S12" s="53"/>
      <c r="T12" s="54"/>
      <c r="U12" s="55"/>
      <c r="AB12" s="17"/>
    </row>
    <row r="13" spans="1:28" x14ac:dyDescent="0.4">
      <c r="A13" s="64" t="s">
        <v>25</v>
      </c>
      <c r="B13" s="61"/>
      <c r="C13" s="234"/>
      <c r="D13" s="237"/>
      <c r="E13" s="236"/>
      <c r="F13" s="256"/>
      <c r="G13" s="260"/>
      <c r="H13" s="258"/>
      <c r="I13" s="259"/>
      <c r="J13" s="260"/>
      <c r="K13" s="261"/>
      <c r="L13" s="62"/>
      <c r="M13" s="49"/>
      <c r="N13" s="50"/>
      <c r="O13" s="51"/>
      <c r="Q13" s="52"/>
      <c r="R13" s="49"/>
      <c r="S13" s="53"/>
      <c r="T13" s="54"/>
      <c r="U13" s="55"/>
      <c r="AB13" s="17"/>
    </row>
    <row r="14" spans="1:28" ht="19.5" thickBot="1" x14ac:dyDescent="0.45">
      <c r="A14" s="65">
        <f>B10-SUM(C10:C14)</f>
        <v>0</v>
      </c>
      <c r="B14" s="188"/>
      <c r="C14" s="238"/>
      <c r="D14" s="239"/>
      <c r="E14" s="240"/>
      <c r="F14" s="262"/>
      <c r="G14" s="263"/>
      <c r="H14" s="264"/>
      <c r="I14" s="265"/>
      <c r="J14" s="263"/>
      <c r="K14" s="266"/>
      <c r="L14" s="67"/>
      <c r="M14" s="49"/>
      <c r="N14" s="50"/>
      <c r="O14" s="51"/>
      <c r="Q14" s="52"/>
      <c r="R14" s="49"/>
      <c r="S14" s="53"/>
      <c r="T14" s="54"/>
      <c r="U14" s="55"/>
      <c r="AB14" s="17"/>
    </row>
    <row r="15" spans="1:28" x14ac:dyDescent="0.4">
      <c r="A15" s="68" t="str">
        <f>'02月統合家計簿'!A9</f>
        <v>○○銀行　３</v>
      </c>
      <c r="B15" s="1108">
        <f>'01月銀行口座入出金表'!L15</f>
        <v>0</v>
      </c>
      <c r="C15" s="69">
        <f>'02月カード利用明細表'!B38</f>
        <v>0</v>
      </c>
      <c r="D15" s="244" t="s">
        <v>52</v>
      </c>
      <c r="E15" s="245"/>
      <c r="F15" s="251"/>
      <c r="G15" s="267"/>
      <c r="H15" s="258"/>
      <c r="I15" s="268"/>
      <c r="J15" s="267"/>
      <c r="K15" s="269"/>
      <c r="L15" s="58">
        <f>B15-SUM(C15:C19)+SUM(F15:F19)-SUM(I15:I19)</f>
        <v>0</v>
      </c>
      <c r="M15" s="49"/>
      <c r="N15" s="50"/>
      <c r="O15" s="51"/>
      <c r="Q15" s="52"/>
      <c r="R15" s="49"/>
      <c r="S15" s="53"/>
      <c r="T15" s="54"/>
      <c r="U15" s="55"/>
      <c r="AB15" s="17"/>
    </row>
    <row r="16" spans="1:28" x14ac:dyDescent="0.4">
      <c r="A16" s="60" t="s">
        <v>24</v>
      </c>
      <c r="B16" s="61"/>
      <c r="C16" s="234"/>
      <c r="D16" s="235"/>
      <c r="E16" s="236"/>
      <c r="F16" s="256"/>
      <c r="G16" s="260"/>
      <c r="H16" s="258"/>
      <c r="I16" s="259"/>
      <c r="J16" s="260"/>
      <c r="K16" s="261"/>
      <c r="L16" s="62"/>
      <c r="M16" s="49"/>
      <c r="N16" s="50"/>
      <c r="O16" s="51"/>
      <c r="Q16" s="52"/>
      <c r="R16" s="49"/>
      <c r="S16" s="53"/>
      <c r="T16" s="54"/>
      <c r="U16" s="55"/>
      <c r="AB16" s="17"/>
    </row>
    <row r="17" spans="1:28" x14ac:dyDescent="0.4">
      <c r="A17" s="63">
        <f>SUM(C15:C19)</f>
        <v>0</v>
      </c>
      <c r="B17" s="61"/>
      <c r="C17" s="234"/>
      <c r="D17" s="237"/>
      <c r="E17" s="236"/>
      <c r="F17" s="256"/>
      <c r="G17" s="260"/>
      <c r="H17" s="258"/>
      <c r="I17" s="259"/>
      <c r="J17" s="260"/>
      <c r="K17" s="261"/>
      <c r="L17" s="62"/>
      <c r="M17" s="49"/>
      <c r="N17" s="50"/>
      <c r="O17" s="51"/>
      <c r="Q17" s="52"/>
      <c r="R17" s="49"/>
      <c r="S17" s="53"/>
      <c r="T17" s="54"/>
      <c r="U17" s="55"/>
      <c r="AB17" s="17"/>
    </row>
    <row r="18" spans="1:28" x14ac:dyDescent="0.4">
      <c r="A18" s="64" t="s">
        <v>25</v>
      </c>
      <c r="B18" s="61"/>
      <c r="C18" s="234"/>
      <c r="D18" s="237"/>
      <c r="E18" s="236"/>
      <c r="F18" s="256"/>
      <c r="G18" s="260"/>
      <c r="H18" s="258"/>
      <c r="I18" s="259"/>
      <c r="J18" s="260"/>
      <c r="K18" s="261"/>
      <c r="L18" s="62"/>
      <c r="M18" s="49"/>
      <c r="N18" s="50"/>
      <c r="O18" s="51"/>
      <c r="Q18" s="52"/>
      <c r="R18" s="49"/>
      <c r="S18" s="53"/>
      <c r="T18" s="54"/>
      <c r="U18" s="55"/>
      <c r="AB18" s="17"/>
    </row>
    <row r="19" spans="1:28" ht="19.5" thickBot="1" x14ac:dyDescent="0.45">
      <c r="A19" s="65">
        <f>B15-SUM(C15:C19)</f>
        <v>0</v>
      </c>
      <c r="B19" s="188"/>
      <c r="C19" s="238"/>
      <c r="D19" s="237"/>
      <c r="E19" s="240"/>
      <c r="F19" s="262"/>
      <c r="G19" s="263"/>
      <c r="H19" s="264"/>
      <c r="I19" s="265"/>
      <c r="J19" s="263"/>
      <c r="K19" s="266"/>
      <c r="L19" s="67"/>
      <c r="M19" s="49"/>
      <c r="N19" s="50"/>
      <c r="O19" s="51"/>
      <c r="Q19" s="52"/>
      <c r="R19" s="49"/>
      <c r="S19" s="53"/>
      <c r="T19" s="54"/>
      <c r="U19" s="55"/>
      <c r="AB19" s="17"/>
    </row>
    <row r="20" spans="1:28" x14ac:dyDescent="0.4">
      <c r="A20" s="68" t="str">
        <f>'02月統合家計簿'!A10</f>
        <v>○○銀行　４</v>
      </c>
      <c r="B20" s="1108">
        <f>'01月銀行口座入出金表'!L20</f>
        <v>0</v>
      </c>
      <c r="C20" s="69">
        <f>'02月カード利用明細表'!B50</f>
        <v>0</v>
      </c>
      <c r="D20" s="244" t="s">
        <v>53</v>
      </c>
      <c r="E20" s="245"/>
      <c r="F20" s="251"/>
      <c r="G20" s="267"/>
      <c r="H20" s="258"/>
      <c r="I20" s="268"/>
      <c r="J20" s="267"/>
      <c r="K20" s="269"/>
      <c r="L20" s="58">
        <f>B20-SUM(C20:C24)+SUM(F20:F24)-SUM(I20:I24)</f>
        <v>0</v>
      </c>
      <c r="M20" s="49"/>
      <c r="N20" s="50"/>
      <c r="O20" s="51"/>
      <c r="Q20" s="52"/>
      <c r="R20" s="49"/>
      <c r="S20" s="53"/>
      <c r="T20" s="54"/>
      <c r="U20" s="55"/>
      <c r="AB20" s="17"/>
    </row>
    <row r="21" spans="1:28" x14ac:dyDescent="0.4">
      <c r="A21" s="60" t="s">
        <v>24</v>
      </c>
      <c r="B21" s="61"/>
      <c r="C21" s="234"/>
      <c r="D21" s="235"/>
      <c r="E21" s="236"/>
      <c r="F21" s="256"/>
      <c r="G21" s="260"/>
      <c r="H21" s="258"/>
      <c r="I21" s="259"/>
      <c r="J21" s="260"/>
      <c r="K21" s="261"/>
      <c r="L21" s="62"/>
      <c r="M21" s="49"/>
      <c r="N21" s="50"/>
      <c r="O21" s="51"/>
      <c r="Q21" s="52"/>
      <c r="R21" s="49"/>
      <c r="S21" s="53"/>
      <c r="T21" s="54"/>
      <c r="U21" s="55"/>
      <c r="AB21" s="17"/>
    </row>
    <row r="22" spans="1:28" x14ac:dyDescent="0.4">
      <c r="A22" s="63">
        <f>SUM(C20:C24)</f>
        <v>0</v>
      </c>
      <c r="B22" s="61"/>
      <c r="C22" s="234"/>
      <c r="D22" s="235"/>
      <c r="E22" s="236"/>
      <c r="F22" s="256"/>
      <c r="G22" s="260"/>
      <c r="H22" s="258"/>
      <c r="I22" s="259"/>
      <c r="J22" s="260"/>
      <c r="K22" s="261"/>
      <c r="L22" s="62"/>
      <c r="M22" s="49"/>
      <c r="N22" s="50"/>
      <c r="O22" s="51"/>
      <c r="Q22" s="52"/>
      <c r="R22" s="49"/>
      <c r="S22" s="53"/>
      <c r="T22" s="54"/>
      <c r="U22" s="55"/>
      <c r="AB22" s="17"/>
    </row>
    <row r="23" spans="1:28" x14ac:dyDescent="0.4">
      <c r="A23" s="64" t="s">
        <v>25</v>
      </c>
      <c r="B23" s="61"/>
      <c r="C23" s="234"/>
      <c r="D23" s="235"/>
      <c r="E23" s="236"/>
      <c r="F23" s="256"/>
      <c r="G23" s="260"/>
      <c r="H23" s="258"/>
      <c r="I23" s="259"/>
      <c r="J23" s="260"/>
      <c r="K23" s="261"/>
      <c r="L23" s="62"/>
      <c r="M23" s="49"/>
      <c r="N23" s="50"/>
      <c r="O23" s="51"/>
      <c r="Q23" s="52"/>
      <c r="R23" s="49"/>
      <c r="S23" s="53"/>
      <c r="T23" s="54"/>
      <c r="U23" s="55"/>
      <c r="AB23" s="17"/>
    </row>
    <row r="24" spans="1:28" ht="19.5" thickBot="1" x14ac:dyDescent="0.45">
      <c r="A24" s="65">
        <f>B20-SUM(C20:C24)</f>
        <v>0</v>
      </c>
      <c r="B24" s="188"/>
      <c r="C24" s="238"/>
      <c r="D24" s="241"/>
      <c r="E24" s="240"/>
      <c r="F24" s="262"/>
      <c r="G24" s="263"/>
      <c r="H24" s="264"/>
      <c r="I24" s="265"/>
      <c r="J24" s="263"/>
      <c r="K24" s="266"/>
      <c r="L24" s="67"/>
      <c r="M24" s="49"/>
      <c r="N24" s="50"/>
      <c r="O24" s="51"/>
      <c r="Q24" s="52"/>
      <c r="R24" s="49"/>
      <c r="S24" s="53"/>
      <c r="T24" s="54"/>
      <c r="U24" s="55"/>
      <c r="AB24" s="17"/>
    </row>
    <row r="25" spans="1:28" x14ac:dyDescent="0.4">
      <c r="A25" s="68" t="str">
        <f>'02月統合家計簿'!A11</f>
        <v>○○銀行　５</v>
      </c>
      <c r="B25" s="1108">
        <f>'01月銀行口座入出金表'!L25</f>
        <v>0</v>
      </c>
      <c r="C25" s="69">
        <f>'02月カード利用明細表'!B62</f>
        <v>0</v>
      </c>
      <c r="D25" s="244" t="s">
        <v>54</v>
      </c>
      <c r="E25" s="245"/>
      <c r="F25" s="251"/>
      <c r="G25" s="267"/>
      <c r="H25" s="258"/>
      <c r="I25" s="268"/>
      <c r="J25" s="267"/>
      <c r="K25" s="269"/>
      <c r="L25" s="58">
        <f>B25-SUM(C25:C29)+SUM(F25:F29)-SUM(I25:I29)</f>
        <v>0</v>
      </c>
      <c r="M25" s="49"/>
      <c r="N25" s="50"/>
      <c r="O25" s="51"/>
      <c r="Q25" s="52"/>
      <c r="R25" s="49"/>
      <c r="S25" s="53"/>
      <c r="T25" s="54"/>
      <c r="U25" s="55"/>
      <c r="AB25" s="17"/>
    </row>
    <row r="26" spans="1:28" x14ac:dyDescent="0.4">
      <c r="A26" s="60" t="s">
        <v>24</v>
      </c>
      <c r="B26" s="61"/>
      <c r="C26" s="234"/>
      <c r="D26" s="235"/>
      <c r="E26" s="236"/>
      <c r="F26" s="256"/>
      <c r="G26" s="260"/>
      <c r="H26" s="258"/>
      <c r="I26" s="259"/>
      <c r="J26" s="260"/>
      <c r="K26" s="261"/>
      <c r="L26" s="62"/>
      <c r="M26" s="49"/>
      <c r="N26" s="50"/>
      <c r="O26" s="51"/>
      <c r="Q26" s="52"/>
      <c r="R26" s="49"/>
      <c r="S26" s="53"/>
      <c r="T26" s="54"/>
      <c r="U26" s="55"/>
      <c r="AB26" s="17"/>
    </row>
    <row r="27" spans="1:28" x14ac:dyDescent="0.4">
      <c r="A27" s="63">
        <f>SUM(C25:C29)</f>
        <v>0</v>
      </c>
      <c r="B27" s="61"/>
      <c r="C27" s="234"/>
      <c r="D27" s="235"/>
      <c r="E27" s="236"/>
      <c r="F27" s="256"/>
      <c r="G27" s="260"/>
      <c r="H27" s="258"/>
      <c r="I27" s="259"/>
      <c r="J27" s="260"/>
      <c r="K27" s="261"/>
      <c r="L27" s="62"/>
      <c r="M27" s="49"/>
      <c r="N27" s="50"/>
      <c r="O27" s="51"/>
      <c r="Q27" s="52"/>
      <c r="R27" s="49"/>
      <c r="S27" s="53"/>
      <c r="T27" s="54"/>
      <c r="U27" s="55"/>
      <c r="AB27" s="17"/>
    </row>
    <row r="28" spans="1:28" x14ac:dyDescent="0.4">
      <c r="A28" s="64" t="s">
        <v>25</v>
      </c>
      <c r="B28" s="61"/>
      <c r="C28" s="234"/>
      <c r="D28" s="235"/>
      <c r="E28" s="236"/>
      <c r="F28" s="256"/>
      <c r="G28" s="260"/>
      <c r="H28" s="258"/>
      <c r="I28" s="259"/>
      <c r="J28" s="260"/>
      <c r="K28" s="261"/>
      <c r="L28" s="62"/>
      <c r="M28" s="49"/>
      <c r="N28" s="50"/>
      <c r="O28" s="51"/>
      <c r="Q28" s="52"/>
      <c r="R28" s="49"/>
      <c r="S28" s="53"/>
      <c r="T28" s="54"/>
      <c r="U28" s="55"/>
      <c r="AB28" s="17"/>
    </row>
    <row r="29" spans="1:28" ht="19.5" thickBot="1" x14ac:dyDescent="0.45">
      <c r="A29" s="65">
        <f>B25-SUM(C25:C29)</f>
        <v>0</v>
      </c>
      <c r="B29" s="188"/>
      <c r="C29" s="238"/>
      <c r="D29" s="241"/>
      <c r="E29" s="240"/>
      <c r="F29" s="262"/>
      <c r="G29" s="263"/>
      <c r="H29" s="264"/>
      <c r="I29" s="265"/>
      <c r="J29" s="263"/>
      <c r="K29" s="266"/>
      <c r="L29" s="67"/>
      <c r="M29" s="49"/>
      <c r="N29" s="50"/>
      <c r="O29" s="51"/>
      <c r="Q29" s="52"/>
      <c r="R29" s="49"/>
      <c r="S29" s="53"/>
      <c r="T29" s="54"/>
      <c r="U29" s="55"/>
      <c r="AB29" s="17"/>
    </row>
    <row r="30" spans="1:28" x14ac:dyDescent="0.4">
      <c r="A30" s="68" t="str">
        <f>'02月統合家計簿'!A12</f>
        <v>○○銀行　６</v>
      </c>
      <c r="B30" s="1108">
        <f>'01月銀行口座入出金表'!L30</f>
        <v>0</v>
      </c>
      <c r="C30" s="69">
        <f>'02月カード利用明細表'!B74</f>
        <v>0</v>
      </c>
      <c r="D30" s="244" t="s">
        <v>55</v>
      </c>
      <c r="E30" s="245"/>
      <c r="F30" s="251"/>
      <c r="G30" s="267"/>
      <c r="H30" s="253"/>
      <c r="I30" s="268"/>
      <c r="J30" s="267"/>
      <c r="K30" s="269"/>
      <c r="L30" s="58">
        <f>B30-SUM(C30:C34)+SUM(F30:F34)-SUM(I30:I34)</f>
        <v>0</v>
      </c>
      <c r="M30" s="49"/>
      <c r="N30" s="50"/>
      <c r="O30" s="51"/>
      <c r="Q30" s="52"/>
      <c r="R30" s="49"/>
      <c r="S30" s="53"/>
      <c r="T30" s="54"/>
      <c r="U30" s="55"/>
      <c r="AB30" s="17"/>
    </row>
    <row r="31" spans="1:28" x14ac:dyDescent="0.4">
      <c r="A31" s="60" t="s">
        <v>24</v>
      </c>
      <c r="B31" s="61"/>
      <c r="C31" s="234"/>
      <c r="D31" s="242"/>
      <c r="E31" s="236"/>
      <c r="F31" s="256"/>
      <c r="G31" s="260"/>
      <c r="H31" s="258"/>
      <c r="I31" s="259"/>
      <c r="J31" s="260"/>
      <c r="K31" s="261"/>
      <c r="L31" s="62"/>
      <c r="M31" s="49"/>
      <c r="N31" s="50"/>
      <c r="O31" s="51"/>
      <c r="Q31" s="52"/>
      <c r="R31" s="49"/>
      <c r="S31" s="53"/>
      <c r="T31" s="54"/>
      <c r="U31" s="55"/>
      <c r="AB31" s="17"/>
    </row>
    <row r="32" spans="1:28" x14ac:dyDescent="0.4">
      <c r="A32" s="63">
        <f>SUM(C30:C34)</f>
        <v>0</v>
      </c>
      <c r="B32" s="61"/>
      <c r="C32" s="234"/>
      <c r="D32" s="235"/>
      <c r="E32" s="236"/>
      <c r="F32" s="256"/>
      <c r="G32" s="260"/>
      <c r="H32" s="258"/>
      <c r="I32" s="259"/>
      <c r="J32" s="260"/>
      <c r="K32" s="261"/>
      <c r="L32" s="62"/>
      <c r="M32" s="49"/>
      <c r="N32" s="50"/>
      <c r="O32" s="51"/>
      <c r="Q32" s="52"/>
      <c r="R32" s="49"/>
      <c r="S32" s="53"/>
      <c r="T32" s="54"/>
      <c r="U32" s="55"/>
      <c r="AB32" s="17"/>
    </row>
    <row r="33" spans="1:28" x14ac:dyDescent="0.4">
      <c r="A33" s="64" t="s">
        <v>25</v>
      </c>
      <c r="B33" s="61"/>
      <c r="C33" s="234"/>
      <c r="D33" s="237"/>
      <c r="E33" s="236"/>
      <c r="F33" s="256"/>
      <c r="G33" s="260"/>
      <c r="H33" s="258"/>
      <c r="I33" s="259"/>
      <c r="J33" s="260"/>
      <c r="K33" s="261"/>
      <c r="L33" s="62"/>
      <c r="M33" s="49"/>
      <c r="N33" s="50"/>
      <c r="O33" s="51"/>
      <c r="Q33" s="52"/>
      <c r="R33" s="49"/>
      <c r="S33" s="53"/>
      <c r="T33" s="54"/>
      <c r="U33" s="55"/>
      <c r="AB33" s="17"/>
    </row>
    <row r="34" spans="1:28" ht="19.5" thickBot="1" x14ac:dyDescent="0.45">
      <c r="A34" s="65">
        <f>B30-SUM(C30:C34)</f>
        <v>0</v>
      </c>
      <c r="B34" s="188"/>
      <c r="C34" s="238"/>
      <c r="D34" s="237"/>
      <c r="E34" s="240"/>
      <c r="F34" s="262"/>
      <c r="G34" s="263"/>
      <c r="H34" s="264"/>
      <c r="I34" s="265"/>
      <c r="J34" s="263"/>
      <c r="K34" s="266"/>
      <c r="L34" s="67"/>
      <c r="M34" s="49"/>
      <c r="N34" s="50"/>
      <c r="O34" s="51"/>
      <c r="Q34" s="52"/>
      <c r="R34" s="49"/>
      <c r="S34" s="53"/>
      <c r="T34" s="54"/>
      <c r="U34" s="55"/>
      <c r="AB34" s="17"/>
    </row>
    <row r="35" spans="1:28" x14ac:dyDescent="0.4">
      <c r="A35" s="68" t="str">
        <f>'02月統合家計簿'!A13</f>
        <v>○○銀行　７</v>
      </c>
      <c r="B35" s="1108">
        <f>'01月銀行口座入出金表'!L35</f>
        <v>0</v>
      </c>
      <c r="C35" s="69">
        <f>'02月カード利用明細表'!B86</f>
        <v>0</v>
      </c>
      <c r="D35" s="244" t="s">
        <v>56</v>
      </c>
      <c r="E35" s="245"/>
      <c r="F35" s="251"/>
      <c r="G35" s="267"/>
      <c r="H35" s="253"/>
      <c r="I35" s="268"/>
      <c r="J35" s="267"/>
      <c r="K35" s="269"/>
      <c r="L35" s="58">
        <f>B35-SUM(C35:C39)+SUM(F35:F39)-SUM(I35:I39)</f>
        <v>0</v>
      </c>
      <c r="M35" s="49"/>
      <c r="N35" s="50"/>
      <c r="O35" s="51"/>
      <c r="Q35" s="52"/>
      <c r="R35" s="49"/>
      <c r="S35" s="53"/>
      <c r="T35" s="54"/>
      <c r="U35" s="55"/>
      <c r="AB35" s="17"/>
    </row>
    <row r="36" spans="1:28" x14ac:dyDescent="0.4">
      <c r="A36" s="60" t="s">
        <v>24</v>
      </c>
      <c r="B36" s="61"/>
      <c r="C36" s="234"/>
      <c r="D36" s="243"/>
      <c r="E36" s="236"/>
      <c r="F36" s="256"/>
      <c r="G36" s="260"/>
      <c r="H36" s="258"/>
      <c r="I36" s="259"/>
      <c r="J36" s="260"/>
      <c r="K36" s="261"/>
      <c r="L36" s="62"/>
      <c r="M36" s="49"/>
      <c r="N36" s="50"/>
      <c r="O36" s="51"/>
      <c r="Q36" s="52"/>
      <c r="R36" s="49"/>
      <c r="S36" s="53"/>
      <c r="T36" s="54"/>
      <c r="U36" s="55"/>
      <c r="AB36" s="17"/>
    </row>
    <row r="37" spans="1:28" x14ac:dyDescent="0.4">
      <c r="A37" s="63">
        <f>SUM(C35:C39)</f>
        <v>0</v>
      </c>
      <c r="B37" s="61"/>
      <c r="C37" s="234"/>
      <c r="D37" s="235"/>
      <c r="E37" s="236"/>
      <c r="F37" s="256"/>
      <c r="G37" s="260"/>
      <c r="H37" s="258"/>
      <c r="I37" s="259"/>
      <c r="J37" s="260"/>
      <c r="K37" s="261"/>
      <c r="L37" s="62"/>
      <c r="M37" s="49"/>
      <c r="N37" s="50"/>
      <c r="O37" s="51"/>
      <c r="Q37" s="52"/>
      <c r="R37" s="49"/>
      <c r="S37" s="53"/>
      <c r="T37" s="54"/>
      <c r="U37" s="55"/>
      <c r="AB37" s="17"/>
    </row>
    <row r="38" spans="1:28" x14ac:dyDescent="0.4">
      <c r="A38" s="64" t="s">
        <v>25</v>
      </c>
      <c r="B38" s="61"/>
      <c r="C38" s="234"/>
      <c r="D38" s="237"/>
      <c r="E38" s="236"/>
      <c r="F38" s="256"/>
      <c r="G38" s="260"/>
      <c r="H38" s="258"/>
      <c r="I38" s="259"/>
      <c r="J38" s="260"/>
      <c r="K38" s="261"/>
      <c r="L38" s="62"/>
      <c r="M38" s="49"/>
      <c r="N38" s="50"/>
      <c r="O38" s="51"/>
      <c r="Q38" s="52"/>
      <c r="R38" s="49"/>
      <c r="S38" s="53"/>
      <c r="T38" s="54"/>
      <c r="U38" s="55"/>
      <c r="AB38" s="17"/>
    </row>
    <row r="39" spans="1:28" ht="19.5" thickBot="1" x14ac:dyDescent="0.45">
      <c r="A39" s="65">
        <f>B35-SUM(C35:C39)</f>
        <v>0</v>
      </c>
      <c r="B39" s="188"/>
      <c r="C39" s="238"/>
      <c r="D39" s="237"/>
      <c r="E39" s="240"/>
      <c r="F39" s="262"/>
      <c r="G39" s="263"/>
      <c r="H39" s="264"/>
      <c r="I39" s="265"/>
      <c r="J39" s="263"/>
      <c r="K39" s="266"/>
      <c r="L39" s="67"/>
      <c r="M39" s="49"/>
      <c r="N39" s="50"/>
      <c r="O39" s="51"/>
      <c r="Q39" s="52"/>
      <c r="R39" s="49"/>
      <c r="S39" s="53"/>
      <c r="T39" s="54"/>
      <c r="U39" s="55"/>
      <c r="AB39" s="17"/>
    </row>
    <row r="40" spans="1:28" x14ac:dyDescent="0.4">
      <c r="A40" s="68" t="str">
        <f>'02月統合家計簿'!A14</f>
        <v>○○銀行　８</v>
      </c>
      <c r="B40" s="1108">
        <f>'01月銀行口座入出金表'!L40</f>
        <v>0</v>
      </c>
      <c r="C40" s="69">
        <f>'02月カード利用明細表'!B98</f>
        <v>0</v>
      </c>
      <c r="D40" s="244" t="s">
        <v>223</v>
      </c>
      <c r="E40" s="245"/>
      <c r="F40" s="251"/>
      <c r="G40" s="267"/>
      <c r="H40" s="258"/>
      <c r="I40" s="268"/>
      <c r="J40" s="267"/>
      <c r="K40" s="269"/>
      <c r="L40" s="58">
        <f>B40-SUM(C40:C44)+SUM(F40:F44)-SUM(I40:I44)</f>
        <v>0</v>
      </c>
      <c r="M40" s="49"/>
      <c r="N40" s="50"/>
      <c r="O40" s="51"/>
      <c r="Q40" s="52"/>
      <c r="R40" s="49"/>
      <c r="S40" s="53"/>
      <c r="T40" s="54"/>
      <c r="U40" s="55"/>
      <c r="AB40" s="17"/>
    </row>
    <row r="41" spans="1:28" x14ac:dyDescent="0.4">
      <c r="A41" s="60" t="s">
        <v>24</v>
      </c>
      <c r="B41" s="61"/>
      <c r="C41" s="234"/>
      <c r="D41" s="243"/>
      <c r="E41" s="236"/>
      <c r="F41" s="256"/>
      <c r="G41" s="260"/>
      <c r="H41" s="258"/>
      <c r="I41" s="259"/>
      <c r="J41" s="260"/>
      <c r="K41" s="261"/>
      <c r="L41" s="62"/>
      <c r="M41" s="49"/>
      <c r="N41" s="50"/>
      <c r="O41" s="51"/>
      <c r="Q41" s="52"/>
      <c r="R41" s="49"/>
      <c r="S41" s="53"/>
      <c r="T41" s="54"/>
      <c r="U41" s="55"/>
      <c r="AB41" s="17"/>
    </row>
    <row r="42" spans="1:28" x14ac:dyDescent="0.4">
      <c r="A42" s="63">
        <f>SUM(C40:C44)</f>
        <v>0</v>
      </c>
      <c r="B42" s="61"/>
      <c r="C42" s="234"/>
      <c r="D42" s="235"/>
      <c r="E42" s="236"/>
      <c r="F42" s="256"/>
      <c r="G42" s="260"/>
      <c r="H42" s="258"/>
      <c r="I42" s="259"/>
      <c r="J42" s="260"/>
      <c r="K42" s="261"/>
      <c r="L42" s="62"/>
      <c r="M42" s="49"/>
      <c r="N42" s="50"/>
      <c r="O42" s="51"/>
      <c r="Q42" s="52"/>
      <c r="R42" s="49"/>
      <c r="S42" s="53"/>
      <c r="T42" s="54"/>
      <c r="U42" s="55"/>
      <c r="AB42" s="17"/>
    </row>
    <row r="43" spans="1:28" x14ac:dyDescent="0.4">
      <c r="A43" s="64" t="s">
        <v>25</v>
      </c>
      <c r="B43" s="61"/>
      <c r="C43" s="234"/>
      <c r="D43" s="237"/>
      <c r="E43" s="236"/>
      <c r="F43" s="256"/>
      <c r="G43" s="260"/>
      <c r="H43" s="258"/>
      <c r="I43" s="259"/>
      <c r="J43" s="260"/>
      <c r="K43" s="261"/>
      <c r="L43" s="62"/>
      <c r="M43" s="49"/>
      <c r="N43" s="50"/>
      <c r="O43" s="51"/>
      <c r="Q43" s="52"/>
      <c r="R43" s="49"/>
      <c r="S43" s="53"/>
      <c r="T43" s="54"/>
      <c r="U43" s="55"/>
      <c r="AB43" s="17"/>
    </row>
    <row r="44" spans="1:28" ht="19.5" thickBot="1" x14ac:dyDescent="0.45">
      <c r="A44" s="65">
        <f>B40-SUM(C40:C44)</f>
        <v>0</v>
      </c>
      <c r="B44" s="188"/>
      <c r="C44" s="238"/>
      <c r="D44" s="237"/>
      <c r="E44" s="240"/>
      <c r="F44" s="262"/>
      <c r="G44" s="263"/>
      <c r="H44" s="264"/>
      <c r="I44" s="265"/>
      <c r="J44" s="263"/>
      <c r="K44" s="266"/>
      <c r="L44" s="67"/>
      <c r="M44" s="49"/>
      <c r="N44" s="50"/>
      <c r="O44" s="51"/>
      <c r="Q44" s="52"/>
      <c r="R44" s="49"/>
      <c r="S44" s="53"/>
      <c r="T44" s="54"/>
      <c r="U44" s="55"/>
      <c r="AB44" s="17"/>
    </row>
    <row r="45" spans="1:28" x14ac:dyDescent="0.4">
      <c r="A45" s="68" t="str">
        <f>'02月統合家計簿'!A15</f>
        <v>○○銀行　９</v>
      </c>
      <c r="B45" s="1108">
        <f>'01月銀行口座入出金表'!L45</f>
        <v>0</v>
      </c>
      <c r="C45" s="69">
        <f>'02月カード利用明細表'!B110</f>
        <v>0</v>
      </c>
      <c r="D45" s="244" t="s">
        <v>224</v>
      </c>
      <c r="E45" s="245"/>
      <c r="F45" s="251"/>
      <c r="G45" s="267"/>
      <c r="H45" s="258"/>
      <c r="I45" s="268"/>
      <c r="J45" s="267"/>
      <c r="K45" s="269"/>
      <c r="L45" s="58">
        <f>B45-SUM(C45:C49)+SUM(F45:F49)-SUM(I45:I49)</f>
        <v>0</v>
      </c>
      <c r="M45" s="49"/>
      <c r="N45" s="50"/>
      <c r="O45" s="51"/>
      <c r="Q45" s="52"/>
      <c r="R45" s="49"/>
      <c r="S45" s="53"/>
      <c r="T45" s="54"/>
      <c r="U45" s="55"/>
      <c r="AB45" s="17"/>
    </row>
    <row r="46" spans="1:28" x14ac:dyDescent="0.4">
      <c r="A46" s="60" t="s">
        <v>24</v>
      </c>
      <c r="B46" s="61"/>
      <c r="C46" s="234"/>
      <c r="D46" s="235"/>
      <c r="E46" s="236"/>
      <c r="F46" s="256"/>
      <c r="G46" s="260"/>
      <c r="H46" s="258"/>
      <c r="I46" s="259"/>
      <c r="J46" s="260"/>
      <c r="K46" s="261"/>
      <c r="L46" s="62"/>
      <c r="M46" s="49"/>
      <c r="N46" s="50"/>
      <c r="O46" s="51"/>
      <c r="Q46" s="52"/>
      <c r="R46" s="49"/>
      <c r="S46" s="53"/>
      <c r="T46" s="54"/>
      <c r="U46" s="55"/>
      <c r="AB46" s="17"/>
    </row>
    <row r="47" spans="1:28" x14ac:dyDescent="0.4">
      <c r="A47" s="63">
        <f>SUM(C45:C49)</f>
        <v>0</v>
      </c>
      <c r="B47" s="61"/>
      <c r="C47" s="234"/>
      <c r="D47" s="235"/>
      <c r="E47" s="236"/>
      <c r="F47" s="256"/>
      <c r="G47" s="260"/>
      <c r="H47" s="258"/>
      <c r="I47" s="259"/>
      <c r="J47" s="260"/>
      <c r="K47" s="261"/>
      <c r="L47" s="62"/>
      <c r="M47" s="49"/>
      <c r="N47" s="50"/>
      <c r="O47" s="51"/>
      <c r="Q47" s="52"/>
      <c r="R47" s="49"/>
      <c r="S47" s="53"/>
      <c r="T47" s="54"/>
      <c r="U47" s="55"/>
      <c r="AB47" s="17"/>
    </row>
    <row r="48" spans="1:28" x14ac:dyDescent="0.4">
      <c r="A48" s="64" t="s">
        <v>25</v>
      </c>
      <c r="B48" s="61"/>
      <c r="C48" s="234"/>
      <c r="D48" s="235"/>
      <c r="E48" s="236"/>
      <c r="F48" s="256"/>
      <c r="G48" s="260"/>
      <c r="H48" s="258"/>
      <c r="I48" s="259"/>
      <c r="J48" s="260"/>
      <c r="K48" s="261"/>
      <c r="L48" s="62"/>
      <c r="M48" s="49"/>
      <c r="N48" s="50"/>
      <c r="O48" s="51"/>
      <c r="Q48" s="52"/>
      <c r="R48" s="49"/>
      <c r="S48" s="53"/>
      <c r="T48" s="54"/>
      <c r="U48" s="55"/>
      <c r="AB48" s="17"/>
    </row>
    <row r="49" spans="1:30" ht="19.5" thickBot="1" x14ac:dyDescent="0.45">
      <c r="A49" s="65">
        <f>B45-SUM(C45:C49)</f>
        <v>0</v>
      </c>
      <c r="B49" s="188"/>
      <c r="C49" s="238"/>
      <c r="D49" s="241"/>
      <c r="E49" s="240"/>
      <c r="F49" s="262"/>
      <c r="G49" s="263"/>
      <c r="H49" s="264"/>
      <c r="I49" s="265"/>
      <c r="J49" s="263"/>
      <c r="K49" s="266"/>
      <c r="L49" s="67"/>
      <c r="M49" s="49"/>
      <c r="N49" s="50"/>
      <c r="O49" s="51"/>
      <c r="Q49" s="52"/>
      <c r="R49" s="49"/>
      <c r="S49" s="53"/>
      <c r="T49" s="54"/>
      <c r="U49" s="55"/>
      <c r="AB49" s="17"/>
    </row>
    <row r="50" spans="1:30" x14ac:dyDescent="0.4">
      <c r="A50" s="68" t="str">
        <f>'02月統合家計簿'!A16</f>
        <v>○○銀行　１０</v>
      </c>
      <c r="B50" s="1108">
        <f>'01月銀行口座入出金表'!L50</f>
        <v>0</v>
      </c>
      <c r="C50" s="69">
        <f>'02月カード利用明細表'!B122</f>
        <v>0</v>
      </c>
      <c r="D50" s="244" t="s">
        <v>225</v>
      </c>
      <c r="E50" s="245"/>
      <c r="F50" s="251"/>
      <c r="G50" s="267"/>
      <c r="H50" s="258"/>
      <c r="I50" s="268"/>
      <c r="J50" s="267"/>
      <c r="K50" s="269"/>
      <c r="L50" s="58">
        <f>B50-SUM(C50:C54)+SUM(F50:F54)-SUM(I50:I54)</f>
        <v>0</v>
      </c>
      <c r="M50" s="49"/>
      <c r="N50" s="50"/>
      <c r="O50" s="51"/>
      <c r="Q50" s="52"/>
      <c r="R50" s="49"/>
      <c r="S50" s="53"/>
      <c r="T50" s="54"/>
      <c r="U50" s="55"/>
      <c r="AB50" s="17"/>
    </row>
    <row r="51" spans="1:30" x14ac:dyDescent="0.4">
      <c r="A51" s="60" t="s">
        <v>24</v>
      </c>
      <c r="B51" s="61"/>
      <c r="C51" s="234"/>
      <c r="D51" s="235"/>
      <c r="E51" s="236"/>
      <c r="F51" s="256"/>
      <c r="G51" s="260"/>
      <c r="H51" s="258"/>
      <c r="I51" s="259"/>
      <c r="J51" s="260"/>
      <c r="K51" s="261"/>
      <c r="L51" s="62"/>
      <c r="M51" s="49"/>
      <c r="N51" s="50"/>
      <c r="O51" s="51"/>
      <c r="Q51" s="52"/>
      <c r="R51" s="49"/>
      <c r="S51" s="53"/>
      <c r="T51" s="54"/>
      <c r="U51" s="55"/>
      <c r="AB51" s="17"/>
    </row>
    <row r="52" spans="1:30" x14ac:dyDescent="0.4">
      <c r="A52" s="63">
        <f>SUM(C50:C54)</f>
        <v>0</v>
      </c>
      <c r="B52" s="61"/>
      <c r="C52" s="234"/>
      <c r="D52" s="235"/>
      <c r="E52" s="236"/>
      <c r="F52" s="256"/>
      <c r="G52" s="260"/>
      <c r="H52" s="258"/>
      <c r="I52" s="259"/>
      <c r="J52" s="260"/>
      <c r="K52" s="261"/>
      <c r="L52" s="62"/>
      <c r="M52" s="49"/>
      <c r="N52" s="50"/>
      <c r="O52" s="51"/>
      <c r="Q52" s="52"/>
      <c r="R52" s="49"/>
      <c r="S52" s="53"/>
      <c r="T52" s="54"/>
      <c r="U52" s="55"/>
      <c r="AB52" s="17"/>
    </row>
    <row r="53" spans="1:30" x14ac:dyDescent="0.4">
      <c r="A53" s="64" t="s">
        <v>25</v>
      </c>
      <c r="B53" s="61"/>
      <c r="C53" s="234"/>
      <c r="D53" s="235"/>
      <c r="E53" s="236"/>
      <c r="F53" s="256"/>
      <c r="G53" s="260"/>
      <c r="H53" s="258"/>
      <c r="I53" s="259"/>
      <c r="J53" s="260"/>
      <c r="K53" s="261"/>
      <c r="L53" s="62"/>
      <c r="M53" s="49"/>
      <c r="N53" s="50"/>
      <c r="O53" s="51"/>
      <c r="Q53" s="52"/>
      <c r="R53" s="49"/>
      <c r="S53" s="53"/>
      <c r="T53" s="54"/>
      <c r="U53" s="55"/>
      <c r="AB53" s="17"/>
    </row>
    <row r="54" spans="1:30" ht="19.5" thickBot="1" x14ac:dyDescent="0.45">
      <c r="A54" s="65">
        <f>B50-SUM(C50:C54)</f>
        <v>0</v>
      </c>
      <c r="B54" s="66"/>
      <c r="C54" s="238"/>
      <c r="D54" s="241"/>
      <c r="E54" s="240"/>
      <c r="F54" s="262"/>
      <c r="G54" s="263"/>
      <c r="H54" s="264"/>
      <c r="I54" s="265"/>
      <c r="J54" s="263"/>
      <c r="K54" s="266"/>
      <c r="L54" s="67"/>
      <c r="M54" s="49"/>
      <c r="N54" s="50"/>
      <c r="O54" s="51"/>
      <c r="Q54" s="52"/>
      <c r="R54" s="49"/>
      <c r="S54" s="53"/>
      <c r="T54" s="54"/>
      <c r="U54" s="55"/>
      <c r="AB54" s="17"/>
    </row>
    <row r="55" spans="1:30" s="79" customFormat="1" ht="24" customHeight="1" thickBot="1" x14ac:dyDescent="0.45">
      <c r="A55" s="70" t="s">
        <v>26</v>
      </c>
      <c r="B55" s="1109">
        <f>'01月現金入出金表'!G37</f>
        <v>0</v>
      </c>
      <c r="C55" s="71"/>
      <c r="D55" s="72"/>
      <c r="E55" s="73"/>
      <c r="F55" s="74"/>
      <c r="G55" s="75"/>
      <c r="H55" s="76"/>
      <c r="I55" s="74"/>
      <c r="J55" s="75" t="s">
        <v>27</v>
      </c>
      <c r="K55" s="76"/>
      <c r="L55" s="270">
        <f>'02月現金入出金表'!G37</f>
        <v>0</v>
      </c>
      <c r="M55" s="49"/>
      <c r="N55" s="50"/>
      <c r="O55" s="78"/>
      <c r="Q55" s="80"/>
      <c r="R55" s="49"/>
      <c r="S55" s="53"/>
      <c r="T55" s="81"/>
      <c r="U55" s="82"/>
      <c r="V55" s="83"/>
      <c r="W55" s="84"/>
      <c r="X55" s="85"/>
      <c r="Y55" s="86"/>
      <c r="Z55" s="87"/>
      <c r="AA55" s="88"/>
      <c r="AB55" s="89"/>
      <c r="AC55" s="89"/>
      <c r="AD55" s="89"/>
    </row>
    <row r="56" spans="1:30" s="105" customFormat="1" ht="39" customHeight="1" thickBot="1" x14ac:dyDescent="0.45">
      <c r="A56" s="90" t="s">
        <v>28</v>
      </c>
      <c r="B56" s="91">
        <f>SUM(B5:B55)</f>
        <v>0</v>
      </c>
      <c r="C56" s="92">
        <f>SUM(C5:C55)</f>
        <v>0</v>
      </c>
      <c r="D56" s="93"/>
      <c r="E56" s="94"/>
      <c r="F56" s="95"/>
      <c r="G56" s="96"/>
      <c r="H56" s="97"/>
      <c r="I56" s="98"/>
      <c r="J56" s="99"/>
      <c r="K56" s="100"/>
      <c r="L56" s="101">
        <f>SUM(L5:L55)</f>
        <v>0</v>
      </c>
      <c r="M56" s="102"/>
      <c r="N56" s="103"/>
      <c r="O56" s="104"/>
      <c r="Q56" s="106"/>
      <c r="R56" s="102"/>
      <c r="S56" s="107"/>
      <c r="T56" s="108"/>
      <c r="U56" s="109"/>
      <c r="V56" s="110"/>
      <c r="W56" s="111"/>
      <c r="X56" s="112"/>
      <c r="Y56" s="113"/>
      <c r="Z56" s="114"/>
      <c r="AA56" s="115"/>
      <c r="AB56" s="116"/>
      <c r="AC56" s="116"/>
      <c r="AD56" s="116"/>
    </row>
    <row r="57" spans="1:30" ht="22.5" customHeight="1" thickTop="1" x14ac:dyDescent="0.4">
      <c r="B57" s="117"/>
      <c r="F57" s="118"/>
      <c r="G57" s="119"/>
      <c r="H57" s="120"/>
      <c r="J57" s="32"/>
      <c r="L57" s="121"/>
      <c r="M57" s="49"/>
      <c r="N57" s="50"/>
      <c r="O57" s="51"/>
      <c r="Q57" s="52"/>
      <c r="R57" s="49"/>
      <c r="S57" s="53"/>
      <c r="T57" s="54"/>
      <c r="U57" s="55"/>
      <c r="AB57" s="17"/>
    </row>
  </sheetData>
  <sheetProtection sheet="1" objects="1" scenarios="1"/>
  <mergeCells count="2">
    <mergeCell ref="A1:L1"/>
    <mergeCell ref="A2:L2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C000"/>
  </sheetPr>
  <dimension ref="A1:C126"/>
  <sheetViews>
    <sheetView workbookViewId="0">
      <pane ySplit="3" topLeftCell="A4" activePane="bottomLeft" state="frozen"/>
      <selection pane="bottomLeft" sqref="A1:C1"/>
    </sheetView>
  </sheetViews>
  <sheetFormatPr defaultRowHeight="14.25" x14ac:dyDescent="0.4"/>
  <cols>
    <col min="1" max="1" width="88.5" style="124" customWidth="1"/>
    <col min="2" max="2" width="13.875" style="135" customWidth="1"/>
    <col min="3" max="3" width="10.875" style="136" customWidth="1"/>
    <col min="4" max="16384" width="9" style="124"/>
  </cols>
  <sheetData>
    <row r="1" spans="1:3" ht="63" customHeight="1" x14ac:dyDescent="0.4">
      <c r="A1" s="1232" t="s">
        <v>29</v>
      </c>
      <c r="B1" s="1232"/>
      <c r="C1" s="1232"/>
    </row>
    <row r="2" spans="1:3" s="125" customFormat="1" ht="18" customHeight="1" x14ac:dyDescent="0.4">
      <c r="A2" s="1233" t="s">
        <v>10</v>
      </c>
      <c r="B2" s="1233"/>
      <c r="C2" s="1233"/>
    </row>
    <row r="3" spans="1:3" s="125" customFormat="1" ht="18" customHeight="1" x14ac:dyDescent="0.4">
      <c r="A3" s="126"/>
      <c r="B3" s="1234">
        <f ca="1">NOW()</f>
        <v>44276.014670717595</v>
      </c>
      <c r="C3" s="1234"/>
    </row>
    <row r="4" spans="1:3" s="127" customFormat="1" ht="33" customHeight="1" x14ac:dyDescent="0.15">
      <c r="A4" s="870" t="str">
        <f>'01月カード利用明細表'!A4</f>
        <v>〇〇カード１</v>
      </c>
      <c r="B4" s="869" t="str">
        <f>'01月カード利用明細表'!B4</f>
        <v>引落口座：〇〇銀行</v>
      </c>
      <c r="C4" s="867"/>
    </row>
    <row r="5" spans="1:3" s="127" customFormat="1" ht="18" customHeight="1" x14ac:dyDescent="0.15">
      <c r="A5" s="837" t="str">
        <f>'01月カード利用明細表'!A5</f>
        <v>前々月１６日～前月１５日までの使用分 　　今月10日支払</v>
      </c>
      <c r="B5" s="868"/>
      <c r="C5" s="868"/>
    </row>
    <row r="6" spans="1:3" s="131" customFormat="1" ht="21" customHeight="1" x14ac:dyDescent="0.4">
      <c r="A6" s="128" t="s">
        <v>30</v>
      </c>
      <c r="B6" s="129" t="s">
        <v>31</v>
      </c>
      <c r="C6" s="130" t="s">
        <v>32</v>
      </c>
    </row>
    <row r="7" spans="1:3" ht="21" customHeight="1" x14ac:dyDescent="0.4">
      <c r="A7" s="271"/>
      <c r="B7" s="272"/>
      <c r="C7" s="273"/>
    </row>
    <row r="8" spans="1:3" ht="21" customHeight="1" x14ac:dyDescent="0.4">
      <c r="A8" s="274"/>
      <c r="B8" s="275"/>
      <c r="C8" s="276"/>
    </row>
    <row r="9" spans="1:3" ht="21" customHeight="1" x14ac:dyDescent="0.4">
      <c r="A9" s="274"/>
      <c r="B9" s="275"/>
      <c r="C9" s="276"/>
    </row>
    <row r="10" spans="1:3" ht="21" customHeight="1" x14ac:dyDescent="0.4">
      <c r="A10" s="274"/>
      <c r="B10" s="275"/>
      <c r="C10" s="277"/>
    </row>
    <row r="11" spans="1:3" ht="21" customHeight="1" x14ac:dyDescent="0.4">
      <c r="A11" s="274"/>
      <c r="B11" s="275"/>
      <c r="C11" s="277"/>
    </row>
    <row r="12" spans="1:3" ht="21" customHeight="1" x14ac:dyDescent="0.4">
      <c r="A12" s="274"/>
      <c r="B12" s="275"/>
      <c r="C12" s="277"/>
    </row>
    <row r="13" spans="1:3" ht="21" customHeight="1" x14ac:dyDescent="0.4">
      <c r="A13" s="278"/>
      <c r="B13" s="279"/>
      <c r="C13" s="280"/>
    </row>
    <row r="14" spans="1:3" ht="21" customHeight="1" x14ac:dyDescent="0.4">
      <c r="A14" s="132" t="s">
        <v>33</v>
      </c>
      <c r="B14" s="133">
        <f>SUM(B7:B13)</f>
        <v>0</v>
      </c>
      <c r="C14" s="134"/>
    </row>
    <row r="15" spans="1:3" ht="16.5" customHeight="1" x14ac:dyDescent="0.4"/>
    <row r="16" spans="1:3" s="127" customFormat="1" ht="33" customHeight="1" x14ac:dyDescent="0.15">
      <c r="A16" s="870" t="str">
        <f>'01月カード利用明細表'!A16</f>
        <v>〇〇カード２</v>
      </c>
      <c r="B16" s="869" t="str">
        <f>'01月カード利用明細表'!B16</f>
        <v>引落口座：〇〇銀行</v>
      </c>
      <c r="C16" s="867"/>
    </row>
    <row r="17" spans="1:3" s="127" customFormat="1" ht="18" customHeight="1" x14ac:dyDescent="0.15">
      <c r="A17" s="837" t="str">
        <f>'01月カード利用明細表'!A17</f>
        <v>前々月１６日～前月１５日までの使用分 　　今月10日支払</v>
      </c>
      <c r="B17" s="868"/>
      <c r="C17" s="868"/>
    </row>
    <row r="18" spans="1:3" s="131" customFormat="1" ht="21" customHeight="1" x14ac:dyDescent="0.4">
      <c r="A18" s="128" t="s">
        <v>30</v>
      </c>
      <c r="B18" s="129" t="s">
        <v>31</v>
      </c>
      <c r="C18" s="130" t="s">
        <v>32</v>
      </c>
    </row>
    <row r="19" spans="1:3" ht="21" customHeight="1" x14ac:dyDescent="0.4">
      <c r="A19" s="271"/>
      <c r="B19" s="272"/>
      <c r="C19" s="273"/>
    </row>
    <row r="20" spans="1:3" ht="21" customHeight="1" x14ac:dyDescent="0.4">
      <c r="A20" s="274"/>
      <c r="B20" s="275"/>
      <c r="C20" s="276"/>
    </row>
    <row r="21" spans="1:3" ht="21" customHeight="1" x14ac:dyDescent="0.4">
      <c r="A21" s="274"/>
      <c r="B21" s="275"/>
      <c r="C21" s="276"/>
    </row>
    <row r="22" spans="1:3" ht="21" customHeight="1" x14ac:dyDescent="0.4">
      <c r="A22" s="274"/>
      <c r="B22" s="275"/>
      <c r="C22" s="277"/>
    </row>
    <row r="23" spans="1:3" ht="21" customHeight="1" x14ac:dyDescent="0.4">
      <c r="A23" s="274"/>
      <c r="B23" s="275"/>
      <c r="C23" s="277"/>
    </row>
    <row r="24" spans="1:3" ht="21" customHeight="1" x14ac:dyDescent="0.4">
      <c r="A24" s="274"/>
      <c r="B24" s="275"/>
      <c r="C24" s="277"/>
    </row>
    <row r="25" spans="1:3" ht="21" customHeight="1" x14ac:dyDescent="0.4">
      <c r="A25" s="278"/>
      <c r="B25" s="279"/>
      <c r="C25" s="280"/>
    </row>
    <row r="26" spans="1:3" ht="21" customHeight="1" x14ac:dyDescent="0.4">
      <c r="A26" s="132" t="s">
        <v>33</v>
      </c>
      <c r="B26" s="133">
        <f>SUM(B19:B25)</f>
        <v>0</v>
      </c>
      <c r="C26" s="134"/>
    </row>
    <row r="27" spans="1:3" ht="16.5" customHeight="1" x14ac:dyDescent="0.4"/>
    <row r="28" spans="1:3" s="127" customFormat="1" ht="33" customHeight="1" x14ac:dyDescent="0.15">
      <c r="A28" s="870" t="str">
        <f>'01月カード利用明細表'!A28</f>
        <v>〇〇カード３</v>
      </c>
      <c r="B28" s="869" t="str">
        <f>'01月カード利用明細表'!B28</f>
        <v>引落口座：〇〇銀行</v>
      </c>
      <c r="C28" s="867"/>
    </row>
    <row r="29" spans="1:3" s="127" customFormat="1" ht="18" customHeight="1" x14ac:dyDescent="0.15">
      <c r="A29" s="837" t="str">
        <f>'01月カード利用明細表'!A29</f>
        <v>前々月１６日～前月１５日までの使用分 　　今月10日支払</v>
      </c>
      <c r="B29" s="868"/>
      <c r="C29" s="868"/>
    </row>
    <row r="30" spans="1:3" s="131" customFormat="1" ht="21" customHeight="1" x14ac:dyDescent="0.4">
      <c r="A30" s="128" t="s">
        <v>30</v>
      </c>
      <c r="B30" s="129" t="s">
        <v>31</v>
      </c>
      <c r="C30" s="130" t="s">
        <v>32</v>
      </c>
    </row>
    <row r="31" spans="1:3" ht="21" customHeight="1" x14ac:dyDescent="0.4">
      <c r="A31" s="271"/>
      <c r="B31" s="272"/>
      <c r="C31" s="273"/>
    </row>
    <row r="32" spans="1:3" ht="21" customHeight="1" x14ac:dyDescent="0.4">
      <c r="A32" s="274"/>
      <c r="B32" s="275"/>
      <c r="C32" s="276"/>
    </row>
    <row r="33" spans="1:3" ht="21" customHeight="1" x14ac:dyDescent="0.4">
      <c r="A33" s="274"/>
      <c r="B33" s="275"/>
      <c r="C33" s="276"/>
    </row>
    <row r="34" spans="1:3" ht="21" customHeight="1" x14ac:dyDescent="0.4">
      <c r="A34" s="274"/>
      <c r="B34" s="275"/>
      <c r="C34" s="277"/>
    </row>
    <row r="35" spans="1:3" ht="21" customHeight="1" x14ac:dyDescent="0.4">
      <c r="A35" s="274"/>
      <c r="B35" s="275"/>
      <c r="C35" s="277"/>
    </row>
    <row r="36" spans="1:3" ht="21" customHeight="1" x14ac:dyDescent="0.4">
      <c r="A36" s="274"/>
      <c r="B36" s="275"/>
      <c r="C36" s="277"/>
    </row>
    <row r="37" spans="1:3" ht="21" customHeight="1" x14ac:dyDescent="0.4">
      <c r="A37" s="278"/>
      <c r="B37" s="279"/>
      <c r="C37" s="280"/>
    </row>
    <row r="38" spans="1:3" ht="21" customHeight="1" x14ac:dyDescent="0.4">
      <c r="A38" s="132" t="s">
        <v>33</v>
      </c>
      <c r="B38" s="133">
        <f>SUM(B31:B37)</f>
        <v>0</v>
      </c>
      <c r="C38" s="134"/>
    </row>
    <row r="39" spans="1:3" ht="16.5" customHeight="1" x14ac:dyDescent="0.4"/>
    <row r="40" spans="1:3" s="127" customFormat="1" ht="33" customHeight="1" x14ac:dyDescent="0.15">
      <c r="A40" s="870" t="str">
        <f>'01月カード利用明細表'!A40</f>
        <v>〇〇カード４</v>
      </c>
      <c r="B40" s="869" t="str">
        <f>'01月カード利用明細表'!B40</f>
        <v>引落口座：〇〇銀行</v>
      </c>
      <c r="C40" s="867"/>
    </row>
    <row r="41" spans="1:3" s="127" customFormat="1" ht="18" customHeight="1" x14ac:dyDescent="0.15">
      <c r="A41" s="837" t="str">
        <f>'01月カード利用明細表'!A41</f>
        <v>前々月１６日～前月１５日までの使用分 　　今月10日支払</v>
      </c>
      <c r="B41" s="868"/>
      <c r="C41" s="868"/>
    </row>
    <row r="42" spans="1:3" s="131" customFormat="1" ht="21" customHeight="1" x14ac:dyDescent="0.4">
      <c r="A42" s="128" t="s">
        <v>30</v>
      </c>
      <c r="B42" s="129" t="s">
        <v>31</v>
      </c>
      <c r="C42" s="130" t="s">
        <v>32</v>
      </c>
    </row>
    <row r="43" spans="1:3" ht="21" customHeight="1" x14ac:dyDescent="0.4">
      <c r="A43" s="271"/>
      <c r="B43" s="272"/>
      <c r="C43" s="273"/>
    </row>
    <row r="44" spans="1:3" ht="21" customHeight="1" x14ac:dyDescent="0.4">
      <c r="A44" s="274"/>
      <c r="B44" s="275"/>
      <c r="C44" s="276"/>
    </row>
    <row r="45" spans="1:3" ht="21" customHeight="1" x14ac:dyDescent="0.4">
      <c r="A45" s="274"/>
      <c r="B45" s="275"/>
      <c r="C45" s="276"/>
    </row>
    <row r="46" spans="1:3" ht="21" customHeight="1" x14ac:dyDescent="0.4">
      <c r="A46" s="274"/>
      <c r="B46" s="275"/>
      <c r="C46" s="277"/>
    </row>
    <row r="47" spans="1:3" ht="21" customHeight="1" x14ac:dyDescent="0.4">
      <c r="A47" s="274"/>
      <c r="B47" s="275"/>
      <c r="C47" s="277"/>
    </row>
    <row r="48" spans="1:3" ht="21" customHeight="1" x14ac:dyDescent="0.4">
      <c r="A48" s="274"/>
      <c r="B48" s="275"/>
      <c r="C48" s="277"/>
    </row>
    <row r="49" spans="1:3" ht="21" customHeight="1" x14ac:dyDescent="0.4">
      <c r="A49" s="278"/>
      <c r="B49" s="279"/>
      <c r="C49" s="280"/>
    </row>
    <row r="50" spans="1:3" ht="21" customHeight="1" x14ac:dyDescent="0.4">
      <c r="A50" s="132" t="s">
        <v>33</v>
      </c>
      <c r="B50" s="133">
        <f>SUM(B43:B49)</f>
        <v>0</v>
      </c>
      <c r="C50" s="134"/>
    </row>
    <row r="51" spans="1:3" ht="16.5" customHeight="1" x14ac:dyDescent="0.4"/>
    <row r="52" spans="1:3" s="127" customFormat="1" ht="33" customHeight="1" x14ac:dyDescent="0.15">
      <c r="A52" s="870" t="str">
        <f>'01月カード利用明細表'!A52</f>
        <v>〇〇カード５</v>
      </c>
      <c r="B52" s="869" t="str">
        <f>'01月カード利用明細表'!B52</f>
        <v>引落口座：〇〇銀行</v>
      </c>
      <c r="C52" s="867"/>
    </row>
    <row r="53" spans="1:3" s="127" customFormat="1" ht="18" customHeight="1" x14ac:dyDescent="0.15">
      <c r="A53" s="837" t="str">
        <f>'01月カード利用明細表'!A53</f>
        <v>前々月１６日～前月１５日までの使用分 　　今月10日支払</v>
      </c>
      <c r="B53" s="868"/>
      <c r="C53" s="868"/>
    </row>
    <row r="54" spans="1:3" s="131" customFormat="1" ht="21" customHeight="1" x14ac:dyDescent="0.4">
      <c r="A54" s="128" t="s">
        <v>30</v>
      </c>
      <c r="B54" s="129" t="s">
        <v>31</v>
      </c>
      <c r="C54" s="130" t="s">
        <v>32</v>
      </c>
    </row>
    <row r="55" spans="1:3" ht="21" customHeight="1" x14ac:dyDescent="0.4">
      <c r="A55" s="271"/>
      <c r="B55" s="272"/>
      <c r="C55" s="273"/>
    </row>
    <row r="56" spans="1:3" ht="21" customHeight="1" x14ac:dyDescent="0.4">
      <c r="A56" s="274"/>
      <c r="B56" s="275"/>
      <c r="C56" s="276"/>
    </row>
    <row r="57" spans="1:3" ht="21" customHeight="1" x14ac:dyDescent="0.4">
      <c r="A57" s="274"/>
      <c r="B57" s="275"/>
      <c r="C57" s="276"/>
    </row>
    <row r="58" spans="1:3" ht="21" customHeight="1" x14ac:dyDescent="0.4">
      <c r="A58" s="274"/>
      <c r="B58" s="275"/>
      <c r="C58" s="277"/>
    </row>
    <row r="59" spans="1:3" ht="21" customHeight="1" x14ac:dyDescent="0.4">
      <c r="A59" s="274"/>
      <c r="B59" s="275"/>
      <c r="C59" s="277"/>
    </row>
    <row r="60" spans="1:3" ht="21" customHeight="1" x14ac:dyDescent="0.4">
      <c r="A60" s="274"/>
      <c r="B60" s="275"/>
      <c r="C60" s="277"/>
    </row>
    <row r="61" spans="1:3" ht="21" customHeight="1" x14ac:dyDescent="0.4">
      <c r="A61" s="278"/>
      <c r="B61" s="279"/>
      <c r="C61" s="280"/>
    </row>
    <row r="62" spans="1:3" ht="21" customHeight="1" x14ac:dyDescent="0.4">
      <c r="A62" s="132" t="s">
        <v>33</v>
      </c>
      <c r="B62" s="133">
        <f>SUM(B55:B61)</f>
        <v>0</v>
      </c>
      <c r="C62" s="134"/>
    </row>
    <row r="63" spans="1:3" ht="16.5" customHeight="1" x14ac:dyDescent="0.4"/>
    <row r="64" spans="1:3" s="127" customFormat="1" ht="33" customHeight="1" x14ac:dyDescent="0.15">
      <c r="A64" s="870" t="str">
        <f>'01月カード利用明細表'!A64</f>
        <v>〇〇カード６</v>
      </c>
      <c r="B64" s="869" t="str">
        <f>'01月カード利用明細表'!B64</f>
        <v>引落口座：〇〇銀行</v>
      </c>
      <c r="C64" s="867"/>
    </row>
    <row r="65" spans="1:3" s="127" customFormat="1" ht="18" customHeight="1" x14ac:dyDescent="0.15">
      <c r="A65" s="837" t="str">
        <f>'01月カード利用明細表'!A65</f>
        <v>前々月１６日～前月１５日までの使用分 　　今月10日支払</v>
      </c>
      <c r="B65" s="868"/>
      <c r="C65" s="868"/>
    </row>
    <row r="66" spans="1:3" s="131" customFormat="1" ht="21" customHeight="1" x14ac:dyDescent="0.4">
      <c r="A66" s="128" t="s">
        <v>30</v>
      </c>
      <c r="B66" s="129" t="s">
        <v>31</v>
      </c>
      <c r="C66" s="130" t="s">
        <v>32</v>
      </c>
    </row>
    <row r="67" spans="1:3" ht="21" customHeight="1" x14ac:dyDescent="0.4">
      <c r="A67" s="271"/>
      <c r="B67" s="272"/>
      <c r="C67" s="273"/>
    </row>
    <row r="68" spans="1:3" ht="21" customHeight="1" x14ac:dyDescent="0.4">
      <c r="A68" s="274"/>
      <c r="B68" s="275"/>
      <c r="C68" s="276"/>
    </row>
    <row r="69" spans="1:3" ht="21" customHeight="1" x14ac:dyDescent="0.4">
      <c r="A69" s="274"/>
      <c r="B69" s="275"/>
      <c r="C69" s="276"/>
    </row>
    <row r="70" spans="1:3" ht="21" customHeight="1" x14ac:dyDescent="0.4">
      <c r="A70" s="274"/>
      <c r="B70" s="275"/>
      <c r="C70" s="277"/>
    </row>
    <row r="71" spans="1:3" ht="21" customHeight="1" x14ac:dyDescent="0.4">
      <c r="A71" s="274"/>
      <c r="B71" s="275"/>
      <c r="C71" s="277"/>
    </row>
    <row r="72" spans="1:3" ht="21" customHeight="1" x14ac:dyDescent="0.4">
      <c r="A72" s="274"/>
      <c r="B72" s="275"/>
      <c r="C72" s="277"/>
    </row>
    <row r="73" spans="1:3" ht="21" customHeight="1" x14ac:dyDescent="0.4">
      <c r="A73" s="278"/>
      <c r="B73" s="279"/>
      <c r="C73" s="280"/>
    </row>
    <row r="74" spans="1:3" ht="21" customHeight="1" x14ac:dyDescent="0.4">
      <c r="A74" s="132" t="s">
        <v>33</v>
      </c>
      <c r="B74" s="133">
        <f>SUM(B67:B73)</f>
        <v>0</v>
      </c>
      <c r="C74" s="134"/>
    </row>
    <row r="75" spans="1:3" ht="16.5" customHeight="1" x14ac:dyDescent="0.4"/>
    <row r="76" spans="1:3" s="127" customFormat="1" ht="33" customHeight="1" x14ac:dyDescent="0.15">
      <c r="A76" s="870" t="str">
        <f>'01月カード利用明細表'!A76</f>
        <v>〇〇カード７</v>
      </c>
      <c r="B76" s="869" t="str">
        <f>'01月カード利用明細表'!B76</f>
        <v>引落口座：〇〇銀行</v>
      </c>
      <c r="C76" s="867"/>
    </row>
    <row r="77" spans="1:3" s="127" customFormat="1" ht="18" customHeight="1" x14ac:dyDescent="0.15">
      <c r="A77" s="837" t="str">
        <f>'01月カード利用明細表'!A77</f>
        <v>前々月１６日～前月１５日までの使用分 　　今月10日支払</v>
      </c>
      <c r="B77" s="868"/>
      <c r="C77" s="868"/>
    </row>
    <row r="78" spans="1:3" s="131" customFormat="1" ht="21" customHeight="1" x14ac:dyDescent="0.4">
      <c r="A78" s="128" t="s">
        <v>30</v>
      </c>
      <c r="B78" s="129" t="s">
        <v>31</v>
      </c>
      <c r="C78" s="130" t="s">
        <v>32</v>
      </c>
    </row>
    <row r="79" spans="1:3" ht="21" customHeight="1" x14ac:dyDescent="0.4">
      <c r="A79" s="271"/>
      <c r="B79" s="272"/>
      <c r="C79" s="273"/>
    </row>
    <row r="80" spans="1:3" ht="21" customHeight="1" x14ac:dyDescent="0.4">
      <c r="A80" s="274"/>
      <c r="B80" s="275"/>
      <c r="C80" s="276"/>
    </row>
    <row r="81" spans="1:3" ht="21" customHeight="1" x14ac:dyDescent="0.4">
      <c r="A81" s="274"/>
      <c r="B81" s="275"/>
      <c r="C81" s="276"/>
    </row>
    <row r="82" spans="1:3" ht="21" customHeight="1" x14ac:dyDescent="0.4">
      <c r="A82" s="274"/>
      <c r="B82" s="275"/>
      <c r="C82" s="277"/>
    </row>
    <row r="83" spans="1:3" ht="21" customHeight="1" x14ac:dyDescent="0.4">
      <c r="A83" s="274"/>
      <c r="B83" s="275"/>
      <c r="C83" s="277"/>
    </row>
    <row r="84" spans="1:3" ht="21" customHeight="1" x14ac:dyDescent="0.4">
      <c r="A84" s="274"/>
      <c r="B84" s="275"/>
      <c r="C84" s="277"/>
    </row>
    <row r="85" spans="1:3" ht="21" customHeight="1" x14ac:dyDescent="0.4">
      <c r="A85" s="278"/>
      <c r="B85" s="279"/>
      <c r="C85" s="280"/>
    </row>
    <row r="86" spans="1:3" ht="21" customHeight="1" x14ac:dyDescent="0.4">
      <c r="A86" s="132" t="s">
        <v>33</v>
      </c>
      <c r="B86" s="133">
        <f>SUM(B79:B85)</f>
        <v>0</v>
      </c>
      <c r="C86" s="134"/>
    </row>
    <row r="87" spans="1:3" ht="16.5" customHeight="1" x14ac:dyDescent="0.4"/>
    <row r="88" spans="1:3" s="127" customFormat="1" ht="33" customHeight="1" x14ac:dyDescent="0.15">
      <c r="A88" s="870" t="str">
        <f>'01月カード利用明細表'!A88</f>
        <v>〇〇カード８</v>
      </c>
      <c r="B88" s="869" t="str">
        <f>'01月カード利用明細表'!B88</f>
        <v>引落口座：〇〇銀行</v>
      </c>
      <c r="C88" s="867"/>
    </row>
    <row r="89" spans="1:3" s="127" customFormat="1" ht="18" customHeight="1" x14ac:dyDescent="0.15">
      <c r="A89" s="837" t="str">
        <f>'01月カード利用明細表'!A89</f>
        <v>前々月１６日～前月１５日までの使用分 　　今月10日支払</v>
      </c>
      <c r="B89" s="868"/>
      <c r="C89" s="868"/>
    </row>
    <row r="90" spans="1:3" s="131" customFormat="1" ht="21" customHeight="1" x14ac:dyDescent="0.4">
      <c r="A90" s="128" t="s">
        <v>30</v>
      </c>
      <c r="B90" s="129" t="s">
        <v>31</v>
      </c>
      <c r="C90" s="130" t="s">
        <v>32</v>
      </c>
    </row>
    <row r="91" spans="1:3" ht="21" customHeight="1" x14ac:dyDescent="0.4">
      <c r="A91" s="271"/>
      <c r="B91" s="272"/>
      <c r="C91" s="273"/>
    </row>
    <row r="92" spans="1:3" ht="21" customHeight="1" x14ac:dyDescent="0.4">
      <c r="A92" s="274"/>
      <c r="B92" s="275"/>
      <c r="C92" s="276"/>
    </row>
    <row r="93" spans="1:3" ht="21" customHeight="1" x14ac:dyDescent="0.4">
      <c r="A93" s="274"/>
      <c r="B93" s="275"/>
      <c r="C93" s="276"/>
    </row>
    <row r="94" spans="1:3" ht="21" customHeight="1" x14ac:dyDescent="0.4">
      <c r="A94" s="274"/>
      <c r="B94" s="275"/>
      <c r="C94" s="277"/>
    </row>
    <row r="95" spans="1:3" ht="21" customHeight="1" x14ac:dyDescent="0.4">
      <c r="A95" s="274"/>
      <c r="B95" s="275"/>
      <c r="C95" s="277"/>
    </row>
    <row r="96" spans="1:3" ht="21" customHeight="1" x14ac:dyDescent="0.4">
      <c r="A96" s="274"/>
      <c r="B96" s="275"/>
      <c r="C96" s="277"/>
    </row>
    <row r="97" spans="1:3" ht="21" customHeight="1" x14ac:dyDescent="0.4">
      <c r="A97" s="278"/>
      <c r="B97" s="279"/>
      <c r="C97" s="280"/>
    </row>
    <row r="98" spans="1:3" ht="21" customHeight="1" x14ac:dyDescent="0.4">
      <c r="A98" s="132" t="s">
        <v>33</v>
      </c>
      <c r="B98" s="133">
        <f>SUM(B91:B97)</f>
        <v>0</v>
      </c>
      <c r="C98" s="134"/>
    </row>
    <row r="99" spans="1:3" ht="16.5" customHeight="1" x14ac:dyDescent="0.4"/>
    <row r="100" spans="1:3" s="127" customFormat="1" ht="33" customHeight="1" x14ac:dyDescent="0.15">
      <c r="A100" s="870" t="str">
        <f>'01月カード利用明細表'!A100</f>
        <v>〇〇カード９</v>
      </c>
      <c r="B100" s="869" t="str">
        <f>'01月カード利用明細表'!B100</f>
        <v>引落口座：〇〇銀行</v>
      </c>
      <c r="C100" s="867"/>
    </row>
    <row r="101" spans="1:3" s="127" customFormat="1" ht="18" customHeight="1" x14ac:dyDescent="0.15">
      <c r="A101" s="837" t="str">
        <f>'01月カード利用明細表'!A101</f>
        <v>前々月１６日～前月１５日までの使用分 　　今月10日支払</v>
      </c>
      <c r="B101" s="868"/>
      <c r="C101" s="868"/>
    </row>
    <row r="102" spans="1:3" s="131" customFormat="1" ht="21" customHeight="1" x14ac:dyDescent="0.4">
      <c r="A102" s="128" t="s">
        <v>30</v>
      </c>
      <c r="B102" s="129" t="s">
        <v>31</v>
      </c>
      <c r="C102" s="130" t="s">
        <v>32</v>
      </c>
    </row>
    <row r="103" spans="1:3" ht="21" customHeight="1" x14ac:dyDescent="0.4">
      <c r="A103" s="271"/>
      <c r="B103" s="272"/>
      <c r="C103" s="273"/>
    </row>
    <row r="104" spans="1:3" ht="21" customHeight="1" x14ac:dyDescent="0.4">
      <c r="A104" s="274"/>
      <c r="B104" s="275"/>
      <c r="C104" s="276"/>
    </row>
    <row r="105" spans="1:3" ht="21" customHeight="1" x14ac:dyDescent="0.4">
      <c r="A105" s="274"/>
      <c r="B105" s="275"/>
      <c r="C105" s="276"/>
    </row>
    <row r="106" spans="1:3" ht="21" customHeight="1" x14ac:dyDescent="0.4">
      <c r="A106" s="274"/>
      <c r="B106" s="275"/>
      <c r="C106" s="277"/>
    </row>
    <row r="107" spans="1:3" ht="21" customHeight="1" x14ac:dyDescent="0.4">
      <c r="A107" s="274"/>
      <c r="B107" s="275"/>
      <c r="C107" s="277"/>
    </row>
    <row r="108" spans="1:3" ht="21" customHeight="1" x14ac:dyDescent="0.4">
      <c r="A108" s="274"/>
      <c r="B108" s="275"/>
      <c r="C108" s="277"/>
    </row>
    <row r="109" spans="1:3" ht="21" customHeight="1" x14ac:dyDescent="0.4">
      <c r="A109" s="278"/>
      <c r="B109" s="279"/>
      <c r="C109" s="280"/>
    </row>
    <row r="110" spans="1:3" ht="21" customHeight="1" x14ac:dyDescent="0.4">
      <c r="A110" s="132" t="s">
        <v>33</v>
      </c>
      <c r="B110" s="133">
        <f>SUM(B103:B109)</f>
        <v>0</v>
      </c>
      <c r="C110" s="134"/>
    </row>
    <row r="111" spans="1:3" ht="16.5" customHeight="1" x14ac:dyDescent="0.4"/>
    <row r="112" spans="1:3" s="127" customFormat="1" ht="33" customHeight="1" x14ac:dyDescent="0.15">
      <c r="A112" s="870" t="str">
        <f>'01月カード利用明細表'!A112</f>
        <v>〇〇カード１０</v>
      </c>
      <c r="B112" s="869" t="str">
        <f>'01月カード利用明細表'!B112</f>
        <v>引落口座：〇〇銀行</v>
      </c>
      <c r="C112" s="867"/>
    </row>
    <row r="113" spans="1:3" s="127" customFormat="1" ht="18" customHeight="1" x14ac:dyDescent="0.15">
      <c r="A113" s="837" t="str">
        <f>'01月カード利用明細表'!A113</f>
        <v>前々月１６日～前月１５日までの使用分 　　今月10日支払</v>
      </c>
      <c r="B113" s="868"/>
      <c r="C113" s="868"/>
    </row>
    <row r="114" spans="1:3" s="131" customFormat="1" ht="21" customHeight="1" x14ac:dyDescent="0.4">
      <c r="A114" s="128" t="s">
        <v>30</v>
      </c>
      <c r="B114" s="129" t="s">
        <v>31</v>
      </c>
      <c r="C114" s="130" t="s">
        <v>32</v>
      </c>
    </row>
    <row r="115" spans="1:3" ht="21" customHeight="1" x14ac:dyDescent="0.4">
      <c r="A115" s="271"/>
      <c r="B115" s="272"/>
      <c r="C115" s="273"/>
    </row>
    <row r="116" spans="1:3" ht="21" customHeight="1" x14ac:dyDescent="0.4">
      <c r="A116" s="274"/>
      <c r="B116" s="275"/>
      <c r="C116" s="276"/>
    </row>
    <row r="117" spans="1:3" ht="21" customHeight="1" x14ac:dyDescent="0.4">
      <c r="A117" s="274"/>
      <c r="B117" s="275"/>
      <c r="C117" s="276"/>
    </row>
    <row r="118" spans="1:3" ht="21" customHeight="1" x14ac:dyDescent="0.4">
      <c r="A118" s="274"/>
      <c r="B118" s="275"/>
      <c r="C118" s="277"/>
    </row>
    <row r="119" spans="1:3" ht="21" customHeight="1" x14ac:dyDescent="0.4">
      <c r="A119" s="274"/>
      <c r="B119" s="275"/>
      <c r="C119" s="277"/>
    </row>
    <row r="120" spans="1:3" ht="21" customHeight="1" x14ac:dyDescent="0.4">
      <c r="A120" s="274"/>
      <c r="B120" s="275"/>
      <c r="C120" s="277"/>
    </row>
    <row r="121" spans="1:3" ht="21" customHeight="1" x14ac:dyDescent="0.4">
      <c r="A121" s="278"/>
      <c r="B121" s="279"/>
      <c r="C121" s="280"/>
    </row>
    <row r="122" spans="1:3" ht="21" customHeight="1" x14ac:dyDescent="0.4">
      <c r="A122" s="132" t="s">
        <v>33</v>
      </c>
      <c r="B122" s="133">
        <f>SUM(B115:B121)</f>
        <v>0</v>
      </c>
      <c r="C122" s="134"/>
    </row>
    <row r="123" spans="1:3" ht="16.5" customHeight="1" x14ac:dyDescent="0.4"/>
    <row r="124" spans="1:3" ht="16.5" customHeight="1" x14ac:dyDescent="0.4"/>
    <row r="125" spans="1:3" ht="27" customHeight="1" x14ac:dyDescent="0.4">
      <c r="A125" s="137" t="s">
        <v>34</v>
      </c>
      <c r="B125" s="138">
        <f>B14+B26+B38+B50+B62+B74+B86+B98+B110+B122</f>
        <v>0</v>
      </c>
    </row>
    <row r="126" spans="1:3" ht="16.5" customHeight="1" x14ac:dyDescent="0.4"/>
  </sheetData>
  <sheetProtection sheet="1" objects="1" scenarios="1"/>
  <mergeCells count="3">
    <mergeCell ref="A1:C1"/>
    <mergeCell ref="A2:C2"/>
    <mergeCell ref="B3:C3"/>
  </mergeCells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FFC000"/>
  </sheetPr>
  <dimension ref="A1:Y38"/>
  <sheetViews>
    <sheetView workbookViewId="0">
      <pane xSplit="2" ySplit="4" topLeftCell="C5" activePane="bottomRight" state="frozen"/>
      <selection activeCell="C18" sqref="C18"/>
      <selection pane="topRight" activeCell="C18" sqref="C18"/>
      <selection pane="bottomLeft" activeCell="C18" sqref="C18"/>
      <selection pane="bottomRight" sqref="A1:G1"/>
    </sheetView>
  </sheetViews>
  <sheetFormatPr defaultRowHeight="18.75" x14ac:dyDescent="0.4"/>
  <cols>
    <col min="1" max="1" width="6.625" style="163" customWidth="1"/>
    <col min="2" max="2" width="6" style="163" bestFit="1" customWidth="1"/>
    <col min="3" max="3" width="58.125" style="11" customWidth="1"/>
    <col min="4" max="4" width="12.125" style="17" customWidth="1"/>
    <col min="5" max="5" width="58.125" style="10" customWidth="1"/>
    <col min="6" max="6" width="12.125" style="11" bestFit="1" customWidth="1"/>
    <col min="7" max="7" width="16.125" style="11" customWidth="1"/>
    <col min="8" max="8" width="13.75" style="14" customWidth="1"/>
    <col min="9" max="9" width="14.25" style="15" bestFit="1" customWidth="1"/>
    <col min="10" max="10" width="10.875" style="16" bestFit="1" customWidth="1"/>
    <col min="11" max="11" width="9" style="11"/>
    <col min="12" max="12" width="10.25" style="17" bestFit="1" customWidth="1"/>
    <col min="13" max="13" width="14.5" style="18" customWidth="1"/>
    <col min="14" max="14" width="10.625" style="19" bestFit="1" customWidth="1"/>
    <col min="15" max="15" width="9.125" style="20" bestFit="1" customWidth="1"/>
    <col min="16" max="16" width="9" style="21"/>
    <col min="17" max="17" width="16.5" style="18" customWidth="1"/>
    <col min="18" max="18" width="11.375" style="20" bestFit="1" customWidth="1"/>
    <col min="19" max="19" width="12.125" style="22" customWidth="1"/>
    <col min="20" max="20" width="12.625" style="23" customWidth="1"/>
    <col min="21" max="21" width="10.5" style="24" bestFit="1" customWidth="1"/>
    <col min="22" max="22" width="9.125" style="25" bestFit="1" customWidth="1"/>
    <col min="23" max="23" width="5.125" style="123" customWidth="1"/>
    <col min="24" max="24" width="10" style="17" customWidth="1"/>
    <col min="25" max="25" width="12.25" style="17" customWidth="1"/>
    <col min="26" max="26" width="12.25" style="11" customWidth="1"/>
    <col min="27" max="16384" width="9" style="11"/>
  </cols>
  <sheetData>
    <row r="1" spans="1:23" ht="63" customHeight="1" x14ac:dyDescent="0.4">
      <c r="A1" s="1235" t="s">
        <v>194</v>
      </c>
      <c r="B1" s="1235"/>
      <c r="C1" s="1235"/>
      <c r="D1" s="1235"/>
      <c r="E1" s="1235"/>
      <c r="F1" s="1235"/>
      <c r="G1" s="1235"/>
      <c r="W1" s="31"/>
    </row>
    <row r="2" spans="1:23" ht="19.5" thickBot="1" x14ac:dyDescent="0.45">
      <c r="A2" s="9" t="s">
        <v>5</v>
      </c>
      <c r="B2" s="10"/>
      <c r="D2" s="11"/>
      <c r="E2" s="12" t="s">
        <v>6</v>
      </c>
      <c r="F2" s="13" t="s">
        <v>7</v>
      </c>
      <c r="G2" s="139">
        <f ca="1">NOW()</f>
        <v>44276.014670717595</v>
      </c>
      <c r="W2" s="17"/>
    </row>
    <row r="3" spans="1:23" ht="26.25" customHeight="1" thickBot="1" x14ac:dyDescent="0.45">
      <c r="A3" s="1236" t="s">
        <v>35</v>
      </c>
      <c r="B3" s="1238" t="s">
        <v>36</v>
      </c>
      <c r="C3" s="140" t="s">
        <v>170</v>
      </c>
      <c r="D3" s="141" t="s">
        <v>190</v>
      </c>
      <c r="E3" s="1240" t="s">
        <v>171</v>
      </c>
      <c r="F3" s="1242" t="s">
        <v>173</v>
      </c>
      <c r="G3" s="1246" t="s">
        <v>38</v>
      </c>
      <c r="H3" s="49"/>
      <c r="I3" s="50"/>
      <c r="J3" s="51"/>
      <c r="L3" s="52"/>
      <c r="M3" s="49"/>
      <c r="N3" s="53"/>
      <c r="O3" s="54"/>
      <c r="P3" s="55"/>
      <c r="W3" s="17"/>
    </row>
    <row r="4" spans="1:23" ht="19.5" thickBot="1" x14ac:dyDescent="0.45">
      <c r="A4" s="1237"/>
      <c r="B4" s="1239"/>
      <c r="C4" s="142" t="s">
        <v>39</v>
      </c>
      <c r="D4" s="974">
        <f>'01月現金入出金表'!G37</f>
        <v>0</v>
      </c>
      <c r="E4" s="1241"/>
      <c r="F4" s="1243"/>
      <c r="G4" s="1247"/>
      <c r="H4" s="49"/>
      <c r="I4" s="50"/>
      <c r="J4" s="51"/>
      <c r="L4" s="52"/>
      <c r="M4" s="49"/>
      <c r="N4" s="53"/>
      <c r="O4" s="54"/>
      <c r="P4" s="55"/>
      <c r="W4" s="17"/>
    </row>
    <row r="5" spans="1:23" x14ac:dyDescent="0.4">
      <c r="A5" s="143">
        <v>44228</v>
      </c>
      <c r="B5" s="975" t="s">
        <v>40</v>
      </c>
      <c r="C5" s="980"/>
      <c r="D5" s="983"/>
      <c r="E5" s="980"/>
      <c r="F5" s="986"/>
      <c r="G5" s="145">
        <f>D5-F5</f>
        <v>0</v>
      </c>
      <c r="H5" s="49"/>
      <c r="I5" s="59"/>
      <c r="J5" s="51"/>
      <c r="L5" s="52"/>
      <c r="M5" s="49"/>
      <c r="N5" s="53"/>
      <c r="O5" s="54"/>
      <c r="P5" s="55"/>
      <c r="W5" s="17"/>
    </row>
    <row r="6" spans="1:23" x14ac:dyDescent="0.4">
      <c r="A6" s="146">
        <v>44229</v>
      </c>
      <c r="B6" s="975" t="s">
        <v>41</v>
      </c>
      <c r="C6" s="981"/>
      <c r="D6" s="984"/>
      <c r="E6" s="981"/>
      <c r="F6" s="987"/>
      <c r="G6" s="145">
        <f>D6-F6</f>
        <v>0</v>
      </c>
      <c r="H6" s="49"/>
      <c r="I6" s="50"/>
      <c r="J6" s="51"/>
      <c r="L6" s="52"/>
      <c r="M6" s="49"/>
      <c r="N6" s="53"/>
      <c r="O6" s="54"/>
      <c r="P6" s="55"/>
      <c r="W6" s="17"/>
    </row>
    <row r="7" spans="1:23" x14ac:dyDescent="0.4">
      <c r="A7" s="146">
        <v>44230</v>
      </c>
      <c r="B7" s="975" t="s">
        <v>42</v>
      </c>
      <c r="C7" s="981"/>
      <c r="D7" s="984"/>
      <c r="E7" s="981"/>
      <c r="F7" s="987"/>
      <c r="G7" s="145">
        <f t="shared" ref="G7:G32" si="0">D7-F7</f>
        <v>0</v>
      </c>
      <c r="H7" s="49"/>
      <c r="I7" s="50"/>
      <c r="J7" s="51"/>
      <c r="L7" s="52"/>
      <c r="M7" s="49"/>
      <c r="N7" s="53"/>
      <c r="O7" s="54"/>
      <c r="P7" s="55"/>
      <c r="W7" s="17"/>
    </row>
    <row r="8" spans="1:23" x14ac:dyDescent="0.4">
      <c r="A8" s="146">
        <v>44231</v>
      </c>
      <c r="B8" s="975" t="s">
        <v>43</v>
      </c>
      <c r="C8" s="981"/>
      <c r="D8" s="984"/>
      <c r="E8" s="981"/>
      <c r="F8" s="987"/>
      <c r="G8" s="145">
        <f t="shared" si="0"/>
        <v>0</v>
      </c>
      <c r="H8" s="49"/>
      <c r="I8" s="50"/>
      <c r="J8" s="51"/>
      <c r="L8" s="52"/>
      <c r="M8" s="49"/>
      <c r="N8" s="53"/>
      <c r="O8" s="54"/>
      <c r="P8" s="55"/>
      <c r="W8" s="17"/>
    </row>
    <row r="9" spans="1:23" x14ac:dyDescent="0.4">
      <c r="A9" s="146">
        <v>44232</v>
      </c>
      <c r="B9" s="975" t="s">
        <v>44</v>
      </c>
      <c r="C9" s="981"/>
      <c r="D9" s="984"/>
      <c r="E9" s="981"/>
      <c r="F9" s="987"/>
      <c r="G9" s="145">
        <f t="shared" si="0"/>
        <v>0</v>
      </c>
      <c r="H9" s="49"/>
      <c r="I9" s="50"/>
      <c r="J9" s="51"/>
      <c r="L9" s="52"/>
      <c r="M9" s="49"/>
      <c r="N9" s="53"/>
      <c r="O9" s="54"/>
      <c r="P9" s="55"/>
      <c r="W9" s="17"/>
    </row>
    <row r="10" spans="1:23" x14ac:dyDescent="0.4">
      <c r="A10" s="147">
        <v>44233</v>
      </c>
      <c r="B10" s="976" t="s">
        <v>45</v>
      </c>
      <c r="C10" s="981"/>
      <c r="D10" s="984"/>
      <c r="E10" s="981"/>
      <c r="F10" s="987"/>
      <c r="G10" s="145">
        <f t="shared" si="0"/>
        <v>0</v>
      </c>
      <c r="H10" s="49"/>
      <c r="I10" s="50"/>
      <c r="J10" s="51"/>
      <c r="L10" s="52"/>
      <c r="M10" s="49"/>
      <c r="N10" s="53"/>
      <c r="O10" s="54"/>
      <c r="P10" s="55"/>
      <c r="W10" s="17"/>
    </row>
    <row r="11" spans="1:23" x14ac:dyDescent="0.4">
      <c r="A11" s="149">
        <v>44234</v>
      </c>
      <c r="B11" s="977" t="s">
        <v>46</v>
      </c>
      <c r="C11" s="981"/>
      <c r="D11" s="984"/>
      <c r="E11" s="981"/>
      <c r="F11" s="987"/>
      <c r="G11" s="145">
        <f t="shared" si="0"/>
        <v>0</v>
      </c>
      <c r="H11" s="49"/>
      <c r="I11" s="50"/>
      <c r="J11" s="51"/>
      <c r="L11" s="52"/>
      <c r="M11" s="49"/>
      <c r="N11" s="53"/>
      <c r="O11" s="54"/>
      <c r="P11" s="55"/>
      <c r="W11" s="17"/>
    </row>
    <row r="12" spans="1:23" x14ac:dyDescent="0.4">
      <c r="A12" s="146">
        <v>44235</v>
      </c>
      <c r="B12" s="975" t="s">
        <v>47</v>
      </c>
      <c r="C12" s="981"/>
      <c r="D12" s="984"/>
      <c r="E12" s="981"/>
      <c r="F12" s="987"/>
      <c r="G12" s="145">
        <f t="shared" si="0"/>
        <v>0</v>
      </c>
      <c r="H12" s="49"/>
      <c r="I12" s="50"/>
      <c r="J12" s="51"/>
      <c r="L12" s="52"/>
      <c r="M12" s="49"/>
      <c r="N12" s="53"/>
      <c r="O12" s="54"/>
      <c r="P12" s="55"/>
      <c r="W12" s="17"/>
    </row>
    <row r="13" spans="1:23" x14ac:dyDescent="0.4">
      <c r="A13" s="146">
        <v>44236</v>
      </c>
      <c r="B13" s="975" t="s">
        <v>41</v>
      </c>
      <c r="C13" s="981"/>
      <c r="D13" s="984"/>
      <c r="E13" s="981"/>
      <c r="F13" s="987"/>
      <c r="G13" s="145">
        <f t="shared" si="0"/>
        <v>0</v>
      </c>
      <c r="H13" s="49"/>
      <c r="I13" s="50"/>
      <c r="J13" s="51"/>
      <c r="L13" s="52"/>
      <c r="M13" s="49"/>
      <c r="N13" s="53"/>
      <c r="O13" s="54"/>
      <c r="P13" s="55"/>
      <c r="W13" s="17"/>
    </row>
    <row r="14" spans="1:23" x14ac:dyDescent="0.4">
      <c r="A14" s="146">
        <v>44237</v>
      </c>
      <c r="B14" s="975" t="s">
        <v>42</v>
      </c>
      <c r="C14" s="981"/>
      <c r="D14" s="984"/>
      <c r="E14" s="981"/>
      <c r="F14" s="987"/>
      <c r="G14" s="145">
        <f t="shared" si="0"/>
        <v>0</v>
      </c>
      <c r="H14" s="49"/>
      <c r="I14" s="50"/>
      <c r="J14" s="51"/>
      <c r="L14" s="52"/>
      <c r="M14" s="49"/>
      <c r="N14" s="53"/>
      <c r="O14" s="54"/>
      <c r="P14" s="55"/>
      <c r="W14" s="17"/>
    </row>
    <row r="15" spans="1:23" x14ac:dyDescent="0.4">
      <c r="A15" s="149">
        <v>44238</v>
      </c>
      <c r="B15" s="977" t="s">
        <v>43</v>
      </c>
      <c r="C15" s="981" t="s">
        <v>200</v>
      </c>
      <c r="D15" s="984"/>
      <c r="E15" s="981"/>
      <c r="F15" s="987"/>
      <c r="G15" s="145">
        <f t="shared" si="0"/>
        <v>0</v>
      </c>
      <c r="H15" s="49"/>
      <c r="I15" s="50"/>
      <c r="J15" s="51"/>
      <c r="L15" s="52"/>
      <c r="M15" s="49"/>
      <c r="N15" s="53"/>
      <c r="O15" s="54"/>
      <c r="P15" s="55"/>
      <c r="W15" s="17"/>
    </row>
    <row r="16" spans="1:23" x14ac:dyDescent="0.4">
      <c r="A16" s="146">
        <v>44239</v>
      </c>
      <c r="B16" s="975" t="s">
        <v>44</v>
      </c>
      <c r="C16" s="981"/>
      <c r="D16" s="984"/>
      <c r="E16" s="981"/>
      <c r="F16" s="987"/>
      <c r="G16" s="145">
        <f t="shared" si="0"/>
        <v>0</v>
      </c>
      <c r="H16" s="49"/>
      <c r="I16" s="50"/>
      <c r="J16" s="51"/>
      <c r="L16" s="52"/>
      <c r="M16" s="49"/>
      <c r="N16" s="53"/>
      <c r="O16" s="54"/>
      <c r="P16" s="55"/>
      <c r="W16" s="17"/>
    </row>
    <row r="17" spans="1:23" x14ac:dyDescent="0.4">
      <c r="A17" s="147">
        <v>44240</v>
      </c>
      <c r="B17" s="976" t="s">
        <v>45</v>
      </c>
      <c r="C17" s="981"/>
      <c r="D17" s="984"/>
      <c r="E17" s="981"/>
      <c r="F17" s="987"/>
      <c r="G17" s="145">
        <f t="shared" si="0"/>
        <v>0</v>
      </c>
      <c r="H17" s="49"/>
      <c r="I17" s="50"/>
      <c r="J17" s="51"/>
      <c r="L17" s="52"/>
      <c r="M17" s="49"/>
      <c r="N17" s="53"/>
      <c r="O17" s="54"/>
      <c r="P17" s="55"/>
      <c r="W17" s="17"/>
    </row>
    <row r="18" spans="1:23" x14ac:dyDescent="0.4">
      <c r="A18" s="149">
        <v>44241</v>
      </c>
      <c r="B18" s="977" t="s">
        <v>46</v>
      </c>
      <c r="C18" s="981"/>
      <c r="D18" s="984"/>
      <c r="E18" s="981"/>
      <c r="F18" s="987"/>
      <c r="G18" s="145">
        <f t="shared" si="0"/>
        <v>0</v>
      </c>
      <c r="H18" s="49"/>
      <c r="I18" s="50"/>
      <c r="J18" s="51"/>
      <c r="L18" s="52"/>
      <c r="M18" s="49"/>
      <c r="N18" s="53"/>
      <c r="O18" s="54"/>
      <c r="P18" s="55"/>
      <c r="W18" s="17"/>
    </row>
    <row r="19" spans="1:23" x14ac:dyDescent="0.4">
      <c r="A19" s="146">
        <v>44242</v>
      </c>
      <c r="B19" s="975" t="s">
        <v>47</v>
      </c>
      <c r="C19" s="981"/>
      <c r="D19" s="984"/>
      <c r="E19" s="981"/>
      <c r="F19" s="987"/>
      <c r="G19" s="145">
        <f t="shared" si="0"/>
        <v>0</v>
      </c>
      <c r="H19" s="49"/>
      <c r="I19" s="50"/>
      <c r="J19" s="51"/>
      <c r="L19" s="52"/>
      <c r="M19" s="49"/>
      <c r="N19" s="53"/>
      <c r="O19" s="54"/>
      <c r="P19" s="55"/>
      <c r="W19" s="17"/>
    </row>
    <row r="20" spans="1:23" x14ac:dyDescent="0.4">
      <c r="A20" s="146">
        <v>44243</v>
      </c>
      <c r="B20" s="975" t="s">
        <v>41</v>
      </c>
      <c r="C20" s="981"/>
      <c r="D20" s="984"/>
      <c r="E20" s="981"/>
      <c r="F20" s="987"/>
      <c r="G20" s="145">
        <f t="shared" si="0"/>
        <v>0</v>
      </c>
      <c r="H20" s="49"/>
      <c r="I20" s="50"/>
      <c r="J20" s="51"/>
      <c r="L20" s="52"/>
      <c r="M20" s="49"/>
      <c r="N20" s="53"/>
      <c r="O20" s="54"/>
      <c r="P20" s="55"/>
      <c r="W20" s="17"/>
    </row>
    <row r="21" spans="1:23" x14ac:dyDescent="0.4">
      <c r="A21" s="146">
        <v>44244</v>
      </c>
      <c r="B21" s="975" t="s">
        <v>42</v>
      </c>
      <c r="C21" s="981"/>
      <c r="D21" s="984"/>
      <c r="E21" s="981"/>
      <c r="F21" s="987"/>
      <c r="G21" s="145">
        <f t="shared" si="0"/>
        <v>0</v>
      </c>
      <c r="H21" s="49"/>
      <c r="I21" s="50"/>
      <c r="J21" s="51"/>
      <c r="L21" s="52"/>
      <c r="M21" s="49"/>
      <c r="N21" s="53"/>
      <c r="O21" s="54"/>
      <c r="P21" s="55"/>
      <c r="W21" s="17"/>
    </row>
    <row r="22" spans="1:23" x14ac:dyDescent="0.4">
      <c r="A22" s="146">
        <v>44245</v>
      </c>
      <c r="B22" s="975" t="s">
        <v>43</v>
      </c>
      <c r="C22" s="981"/>
      <c r="D22" s="984"/>
      <c r="E22" s="981"/>
      <c r="F22" s="987"/>
      <c r="G22" s="145">
        <f t="shared" si="0"/>
        <v>0</v>
      </c>
      <c r="H22" s="49"/>
      <c r="I22" s="50"/>
      <c r="J22" s="51"/>
      <c r="L22" s="52"/>
      <c r="M22" s="49"/>
      <c r="N22" s="53"/>
      <c r="O22" s="54"/>
      <c r="P22" s="55"/>
      <c r="W22" s="17"/>
    </row>
    <row r="23" spans="1:23" x14ac:dyDescent="0.4">
      <c r="A23" s="146">
        <v>44246</v>
      </c>
      <c r="B23" s="975" t="s">
        <v>44</v>
      </c>
      <c r="C23" s="981"/>
      <c r="D23" s="984"/>
      <c r="E23" s="981"/>
      <c r="F23" s="987"/>
      <c r="G23" s="145">
        <f t="shared" si="0"/>
        <v>0</v>
      </c>
      <c r="H23" s="49"/>
      <c r="I23" s="50"/>
      <c r="J23" s="51"/>
      <c r="L23" s="52"/>
      <c r="M23" s="49"/>
      <c r="N23" s="53"/>
      <c r="O23" s="54"/>
      <c r="P23" s="55"/>
      <c r="W23" s="17"/>
    </row>
    <row r="24" spans="1:23" x14ac:dyDescent="0.4">
      <c r="A24" s="147">
        <v>44247</v>
      </c>
      <c r="B24" s="976" t="s">
        <v>45</v>
      </c>
      <c r="C24" s="981"/>
      <c r="D24" s="984"/>
      <c r="E24" s="981"/>
      <c r="F24" s="987"/>
      <c r="G24" s="145">
        <f t="shared" si="0"/>
        <v>0</v>
      </c>
      <c r="H24" s="49"/>
      <c r="I24" s="50"/>
      <c r="J24" s="51"/>
      <c r="L24" s="52"/>
      <c r="M24" s="49"/>
      <c r="N24" s="53"/>
      <c r="O24" s="54"/>
      <c r="P24" s="55"/>
      <c r="W24" s="17"/>
    </row>
    <row r="25" spans="1:23" x14ac:dyDescent="0.4">
      <c r="A25" s="149">
        <v>44248</v>
      </c>
      <c r="B25" s="977" t="s">
        <v>46</v>
      </c>
      <c r="C25" s="981"/>
      <c r="D25" s="984"/>
      <c r="E25" s="981"/>
      <c r="F25" s="987"/>
      <c r="G25" s="145">
        <f t="shared" si="0"/>
        <v>0</v>
      </c>
      <c r="H25" s="49"/>
      <c r="I25" s="50"/>
      <c r="J25" s="51"/>
      <c r="L25" s="52"/>
      <c r="M25" s="49"/>
      <c r="N25" s="53"/>
      <c r="O25" s="54"/>
      <c r="P25" s="55"/>
      <c r="W25" s="17"/>
    </row>
    <row r="26" spans="1:23" x14ac:dyDescent="0.4">
      <c r="A26" s="146">
        <v>44249</v>
      </c>
      <c r="B26" s="975" t="s">
        <v>47</v>
      </c>
      <c r="C26" s="981"/>
      <c r="D26" s="984"/>
      <c r="E26" s="981"/>
      <c r="F26" s="987"/>
      <c r="G26" s="145">
        <f t="shared" si="0"/>
        <v>0</v>
      </c>
      <c r="H26" s="49"/>
      <c r="I26" s="50"/>
      <c r="J26" s="51"/>
      <c r="L26" s="52"/>
      <c r="M26" s="49"/>
      <c r="N26" s="53"/>
      <c r="O26" s="54"/>
      <c r="P26" s="55"/>
      <c r="W26" s="17"/>
    </row>
    <row r="27" spans="1:23" x14ac:dyDescent="0.4">
      <c r="A27" s="149">
        <v>44250</v>
      </c>
      <c r="B27" s="977" t="s">
        <v>41</v>
      </c>
      <c r="C27" s="981" t="s">
        <v>201</v>
      </c>
      <c r="D27" s="984"/>
      <c r="E27" s="981"/>
      <c r="F27" s="987"/>
      <c r="G27" s="145">
        <f t="shared" si="0"/>
        <v>0</v>
      </c>
      <c r="H27" s="49"/>
      <c r="I27" s="50"/>
      <c r="J27" s="51"/>
      <c r="L27" s="52"/>
      <c r="M27" s="49"/>
      <c r="N27" s="53"/>
      <c r="O27" s="54"/>
      <c r="P27" s="55"/>
      <c r="W27" s="17"/>
    </row>
    <row r="28" spans="1:23" x14ac:dyDescent="0.4">
      <c r="A28" s="146">
        <v>44251</v>
      </c>
      <c r="B28" s="975" t="s">
        <v>42</v>
      </c>
      <c r="C28" s="981"/>
      <c r="D28" s="984"/>
      <c r="E28" s="981"/>
      <c r="F28" s="987"/>
      <c r="G28" s="145">
        <f t="shared" si="0"/>
        <v>0</v>
      </c>
      <c r="H28" s="49"/>
      <c r="I28" s="50"/>
      <c r="J28" s="51"/>
      <c r="L28" s="52"/>
      <c r="M28" s="49"/>
      <c r="N28" s="53"/>
      <c r="O28" s="54"/>
      <c r="P28" s="55"/>
      <c r="W28" s="17"/>
    </row>
    <row r="29" spans="1:23" x14ac:dyDescent="0.4">
      <c r="A29" s="146">
        <v>44252</v>
      </c>
      <c r="B29" s="975" t="s">
        <v>43</v>
      </c>
      <c r="C29" s="981"/>
      <c r="D29" s="984"/>
      <c r="E29" s="981"/>
      <c r="F29" s="987"/>
      <c r="G29" s="145">
        <f t="shared" si="0"/>
        <v>0</v>
      </c>
      <c r="H29" s="49"/>
      <c r="I29" s="50"/>
      <c r="J29" s="51"/>
      <c r="L29" s="52"/>
      <c r="M29" s="49"/>
      <c r="N29" s="53"/>
      <c r="O29" s="54"/>
      <c r="P29" s="55"/>
      <c r="W29" s="17"/>
    </row>
    <row r="30" spans="1:23" x14ac:dyDescent="0.4">
      <c r="A30" s="146">
        <v>44253</v>
      </c>
      <c r="B30" s="975" t="s">
        <v>44</v>
      </c>
      <c r="C30" s="981"/>
      <c r="D30" s="984"/>
      <c r="E30" s="981"/>
      <c r="F30" s="987"/>
      <c r="G30" s="145">
        <f t="shared" si="0"/>
        <v>0</v>
      </c>
      <c r="H30" s="49"/>
      <c r="I30" s="50"/>
      <c r="J30" s="51"/>
      <c r="L30" s="52"/>
      <c r="M30" s="49"/>
      <c r="N30" s="53"/>
      <c r="O30" s="54"/>
      <c r="P30" s="55"/>
      <c r="W30" s="17"/>
    </row>
    <row r="31" spans="1:23" x14ac:dyDescent="0.4">
      <c r="A31" s="147">
        <v>44254</v>
      </c>
      <c r="B31" s="976" t="s">
        <v>45</v>
      </c>
      <c r="C31" s="981"/>
      <c r="D31" s="984"/>
      <c r="E31" s="981"/>
      <c r="F31" s="987"/>
      <c r="G31" s="145">
        <f t="shared" si="0"/>
        <v>0</v>
      </c>
      <c r="H31" s="49"/>
      <c r="I31" s="50"/>
      <c r="J31" s="51"/>
      <c r="L31" s="52"/>
      <c r="M31" s="49"/>
      <c r="N31" s="53"/>
      <c r="O31" s="54"/>
      <c r="P31" s="55"/>
      <c r="W31" s="17"/>
    </row>
    <row r="32" spans="1:23" x14ac:dyDescent="0.4">
      <c r="A32" s="149">
        <v>44255</v>
      </c>
      <c r="B32" s="977" t="s">
        <v>46</v>
      </c>
      <c r="C32" s="981"/>
      <c r="D32" s="984"/>
      <c r="E32" s="981"/>
      <c r="F32" s="987"/>
      <c r="G32" s="145">
        <f t="shared" si="0"/>
        <v>0</v>
      </c>
      <c r="H32" s="49"/>
      <c r="I32" s="50"/>
      <c r="J32" s="51"/>
      <c r="L32" s="52"/>
      <c r="M32" s="49"/>
      <c r="N32" s="53"/>
      <c r="O32" s="54"/>
      <c r="P32" s="55"/>
      <c r="W32" s="17"/>
    </row>
    <row r="33" spans="1:25" x14ac:dyDescent="0.4">
      <c r="A33" s="146"/>
      <c r="B33" s="978"/>
      <c r="C33" s="981"/>
      <c r="D33" s="984"/>
      <c r="E33" s="981"/>
      <c r="F33" s="987"/>
      <c r="G33" s="151"/>
      <c r="H33" s="49"/>
      <c r="I33" s="50"/>
      <c r="J33" s="51"/>
      <c r="L33" s="52"/>
      <c r="M33" s="49"/>
      <c r="N33" s="53"/>
      <c r="O33" s="54"/>
      <c r="P33" s="55"/>
      <c r="W33" s="17"/>
    </row>
    <row r="34" spans="1:25" x14ac:dyDescent="0.4">
      <c r="A34" s="146"/>
      <c r="B34" s="978"/>
      <c r="C34" s="981"/>
      <c r="D34" s="984"/>
      <c r="E34" s="981"/>
      <c r="F34" s="987"/>
      <c r="G34" s="151"/>
      <c r="H34" s="49"/>
      <c r="I34" s="50"/>
      <c r="J34" s="51"/>
      <c r="L34" s="52"/>
      <c r="M34" s="49"/>
      <c r="N34" s="53"/>
      <c r="O34" s="54"/>
      <c r="P34" s="55"/>
      <c r="W34" s="17"/>
    </row>
    <row r="35" spans="1:25" ht="19.5" thickBot="1" x14ac:dyDescent="0.45">
      <c r="A35" s="152"/>
      <c r="B35" s="979"/>
      <c r="C35" s="982"/>
      <c r="D35" s="985"/>
      <c r="E35" s="982"/>
      <c r="F35" s="988"/>
      <c r="G35" s="154"/>
      <c r="H35" s="49"/>
      <c r="I35" s="50"/>
      <c r="J35" s="51"/>
      <c r="L35" s="52"/>
      <c r="M35" s="49"/>
      <c r="N35" s="53"/>
      <c r="O35" s="54"/>
      <c r="P35" s="55"/>
      <c r="W35" s="17"/>
    </row>
    <row r="36" spans="1:25" ht="19.5" thickBot="1" x14ac:dyDescent="0.45">
      <c r="A36" s="155"/>
      <c r="B36" s="156"/>
      <c r="C36" s="157" t="s">
        <v>174</v>
      </c>
      <c r="D36" s="158">
        <f>SUM(D5:D35)</f>
        <v>0</v>
      </c>
      <c r="E36" s="281" t="s">
        <v>175</v>
      </c>
      <c r="F36" s="283">
        <f>SUM(F5:F35)</f>
        <v>0</v>
      </c>
      <c r="G36" s="282">
        <f>SUM(G5:G35)</f>
        <v>0</v>
      </c>
      <c r="H36" s="49"/>
      <c r="I36" s="50"/>
      <c r="J36" s="51"/>
      <c r="L36" s="52"/>
      <c r="M36" s="49"/>
      <c r="N36" s="53"/>
      <c r="O36" s="54"/>
      <c r="P36" s="55"/>
      <c r="W36" s="17"/>
    </row>
    <row r="37" spans="1:25" s="105" customFormat="1" ht="39" customHeight="1" thickBot="1" x14ac:dyDescent="0.45">
      <c r="A37" s="159"/>
      <c r="B37" s="160"/>
      <c r="C37" s="161" t="s">
        <v>176</v>
      </c>
      <c r="D37" s="162">
        <f>D4+D36</f>
        <v>0</v>
      </c>
      <c r="E37" s="284" t="s">
        <v>177</v>
      </c>
      <c r="F37" s="285">
        <f>F36</f>
        <v>0</v>
      </c>
      <c r="G37" s="287">
        <f>D37-F37</f>
        <v>0</v>
      </c>
      <c r="H37" s="102"/>
      <c r="I37" s="103"/>
      <c r="J37" s="104"/>
      <c r="L37" s="106"/>
      <c r="M37" s="102"/>
      <c r="N37" s="107"/>
      <c r="O37" s="108"/>
      <c r="P37" s="109"/>
      <c r="Q37" s="110"/>
      <c r="R37" s="111"/>
      <c r="S37" s="112"/>
      <c r="T37" s="113"/>
      <c r="U37" s="114"/>
      <c r="V37" s="115"/>
      <c r="W37" s="116"/>
      <c r="X37" s="116"/>
      <c r="Y37" s="116"/>
    </row>
    <row r="38" spans="1:25" ht="22.5" customHeight="1" thickBot="1" x14ac:dyDescent="0.45">
      <c r="E38" s="120"/>
      <c r="F38" s="118"/>
      <c r="G38" s="286" t="s">
        <v>89</v>
      </c>
      <c r="H38" s="49"/>
      <c r="I38" s="50"/>
      <c r="J38" s="51"/>
      <c r="L38" s="52"/>
      <c r="M38" s="49"/>
      <c r="N38" s="53"/>
      <c r="O38" s="54"/>
      <c r="P38" s="55"/>
      <c r="W38" s="17"/>
    </row>
  </sheetData>
  <sheetProtection sheet="1" objects="1" scenarios="1"/>
  <mergeCells count="6">
    <mergeCell ref="A1:G1"/>
    <mergeCell ref="A3:A4"/>
    <mergeCell ref="B3:B4"/>
    <mergeCell ref="E3:E4"/>
    <mergeCell ref="F3:F4"/>
    <mergeCell ref="G3:G4"/>
  </mergeCells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FFCCFF"/>
    <pageSetUpPr fitToPage="1"/>
  </sheetPr>
  <dimension ref="A1:Z61"/>
  <sheetViews>
    <sheetView zoomScaleNormal="100" workbookViewId="0">
      <pane ySplit="3" topLeftCell="A4" activePane="bottomLeft" state="frozen"/>
      <selection activeCell="A12" sqref="A12:B12"/>
      <selection pane="bottomLeft" sqref="A1:G1"/>
    </sheetView>
  </sheetViews>
  <sheetFormatPr defaultRowHeight="13.5" x14ac:dyDescent="0.4"/>
  <cols>
    <col min="1" max="1" width="39.625" style="1" customWidth="1"/>
    <col min="2" max="2" width="15.625" style="2" customWidth="1"/>
    <col min="3" max="4" width="15.625" style="8" customWidth="1"/>
    <col min="5" max="5" width="15.625" style="4" customWidth="1"/>
    <col min="6" max="6" width="15.625" style="5" customWidth="1"/>
    <col min="7" max="7" width="16.125" style="1" customWidth="1"/>
    <col min="8" max="8" width="18.5" style="1" customWidth="1"/>
    <col min="9" max="16384" width="9" style="1"/>
  </cols>
  <sheetData>
    <row r="1" spans="1:26" ht="38.25" customHeight="1" x14ac:dyDescent="0.4">
      <c r="A1" s="1218" t="s">
        <v>48</v>
      </c>
      <c r="B1" s="1218"/>
      <c r="C1" s="1218"/>
      <c r="D1" s="1218"/>
      <c r="E1" s="1218"/>
      <c r="F1" s="1218"/>
      <c r="G1" s="1218"/>
    </row>
    <row r="2" spans="1:26" ht="21" customHeight="1" x14ac:dyDescent="0.4">
      <c r="A2" s="1219" t="s">
        <v>2</v>
      </c>
      <c r="B2" s="1219"/>
      <c r="C2" s="1219"/>
      <c r="D2" s="1219"/>
      <c r="E2" s="1219"/>
      <c r="F2" s="1219"/>
      <c r="G2" s="1219"/>
      <c r="H2" s="3"/>
    </row>
    <row r="3" spans="1:26" ht="18" customHeight="1" x14ac:dyDescent="0.15">
      <c r="A3" s="9" t="s">
        <v>49</v>
      </c>
      <c r="B3" s="218"/>
      <c r="C3" s="218"/>
      <c r="D3" s="218"/>
      <c r="E3" s="1"/>
      <c r="F3" s="13" t="s">
        <v>7</v>
      </c>
      <c r="G3" s="167">
        <f ca="1">NOW()</f>
        <v>44276.014670717595</v>
      </c>
      <c r="H3" s="3"/>
    </row>
    <row r="4" spans="1:26" ht="36.75" customHeight="1" x14ac:dyDescent="0.4">
      <c r="A4" s="197" t="s">
        <v>186</v>
      </c>
      <c r="B4" s="189"/>
      <c r="C4" s="189"/>
      <c r="D4" s="1"/>
      <c r="E4" s="189"/>
      <c r="F4" s="189"/>
      <c r="G4" s="189"/>
      <c r="H4" s="3"/>
    </row>
    <row r="5" spans="1:26" s="33" customFormat="1" ht="18" customHeight="1" thickBot="1" x14ac:dyDescent="0.2">
      <c r="A5" s="9"/>
      <c r="B5" s="208"/>
      <c r="E5" s="13"/>
      <c r="G5" s="12" t="s">
        <v>6</v>
      </c>
      <c r="I5" s="14"/>
      <c r="J5" s="209"/>
      <c r="K5" s="210"/>
      <c r="M5" s="211"/>
      <c r="N5" s="18"/>
      <c r="O5" s="212"/>
      <c r="P5" s="20"/>
      <c r="Q5" s="21"/>
      <c r="R5" s="18"/>
      <c r="S5" s="20"/>
      <c r="T5" s="22"/>
      <c r="U5" s="23"/>
      <c r="V5" s="24"/>
      <c r="W5" s="25"/>
      <c r="X5" s="211"/>
      <c r="Y5" s="211"/>
      <c r="Z5" s="211"/>
    </row>
    <row r="6" spans="1:26" s="7" customFormat="1" ht="42" customHeight="1" thickBot="1" x14ac:dyDescent="0.45">
      <c r="A6" s="1221" t="s">
        <v>187</v>
      </c>
      <c r="B6" s="1222"/>
      <c r="C6" s="26" t="s">
        <v>8</v>
      </c>
      <c r="D6" s="27" t="s">
        <v>183</v>
      </c>
      <c r="E6" s="28" t="s">
        <v>3</v>
      </c>
      <c r="F6" s="29" t="s">
        <v>9</v>
      </c>
      <c r="G6" s="30" t="s">
        <v>4</v>
      </c>
      <c r="H6" s="6"/>
    </row>
    <row r="7" spans="1:26" ht="33" customHeight="1" x14ac:dyDescent="0.4">
      <c r="A7" s="845" t="str">
        <f>'02月統合家計簿'!A7</f>
        <v>○○銀行　１</v>
      </c>
      <c r="B7" s="966"/>
      <c r="C7" s="337">
        <f>'02月統合家計簿'!G7</f>
        <v>0</v>
      </c>
      <c r="D7" s="169">
        <f>'03月銀行口座入出金表'!C5+'03月銀行口座入出金表'!C6+'03月銀行口座入出金表'!C7+'03月銀行口座入出金表'!C8+'03月銀行口座入出金表'!C9</f>
        <v>0</v>
      </c>
      <c r="E7" s="164">
        <f>'03月銀行口座入出金表'!F5+'03月銀行口座入出金表'!F6+'03月銀行口座入出金表'!F7+'03月銀行口座入出金表'!F8+'03月銀行口座入出金表'!F9</f>
        <v>0</v>
      </c>
      <c r="F7" s="165">
        <f>'03月銀行口座入出金表'!I5+'03月銀行口座入出金表'!I6+'03月銀行口座入出金表'!I7+'03月銀行口座入出金表'!I8+'03月銀行口座入出金表'!I9</f>
        <v>0</v>
      </c>
      <c r="G7" s="171">
        <f t="shared" ref="G7:G16" si="0">C7-D7+E7-F7</f>
        <v>0</v>
      </c>
    </row>
    <row r="8" spans="1:26" ht="33" customHeight="1" x14ac:dyDescent="0.4">
      <c r="A8" s="846" t="str">
        <f>'02月統合家計簿'!A8</f>
        <v>○○銀行　２</v>
      </c>
      <c r="B8" s="965"/>
      <c r="C8" s="338">
        <f>'02月統合家計簿'!G8</f>
        <v>0</v>
      </c>
      <c r="D8" s="835">
        <f>'03月銀行口座入出金表'!C10+'03月銀行口座入出金表'!C11+'03月銀行口座入出金表'!C12+'03月銀行口座入出金表'!C13+'03月銀行口座入出金表'!C14</f>
        <v>0</v>
      </c>
      <c r="E8" s="173">
        <f>'03月銀行口座入出金表'!F10+'03月銀行口座入出金表'!F11+'03月銀行口座入出金表'!F12+'03月銀行口座入出金表'!F13+'03月銀行口座入出金表'!F14</f>
        <v>0</v>
      </c>
      <c r="F8" s="174">
        <f>'03月銀行口座入出金表'!I10+'03月銀行口座入出金表'!I11+'03月銀行口座入出金表'!I12+'03月銀行口座入出金表'!I13+'03月銀行口座入出金表'!I14</f>
        <v>0</v>
      </c>
      <c r="G8" s="171">
        <f t="shared" si="0"/>
        <v>0</v>
      </c>
    </row>
    <row r="9" spans="1:26" ht="33" customHeight="1" x14ac:dyDescent="0.4">
      <c r="A9" s="846" t="str">
        <f>'02月統合家計簿'!A9</f>
        <v>○○銀行　３</v>
      </c>
      <c r="B9" s="965"/>
      <c r="C9" s="338">
        <f>'02月統合家計簿'!G9</f>
        <v>0</v>
      </c>
      <c r="D9" s="835">
        <f>'03月銀行口座入出金表'!C15+'03月銀行口座入出金表'!C16+'03月銀行口座入出金表'!C17+'03月銀行口座入出金表'!C18+'03月銀行口座入出金表'!C19</f>
        <v>0</v>
      </c>
      <c r="E9" s="173">
        <f>'03月銀行口座入出金表'!F15+'03月銀行口座入出金表'!F16+'03月銀行口座入出金表'!F17+'03月銀行口座入出金表'!F18+'03月銀行口座入出金表'!F19</f>
        <v>0</v>
      </c>
      <c r="F9" s="174">
        <f>'03月銀行口座入出金表'!I15+'03月銀行口座入出金表'!I16+'03月銀行口座入出金表'!I17+'03月銀行口座入出金表'!I18+'03月銀行口座入出金表'!I19</f>
        <v>0</v>
      </c>
      <c r="G9" s="171">
        <f t="shared" si="0"/>
        <v>0</v>
      </c>
    </row>
    <row r="10" spans="1:26" ht="33" customHeight="1" x14ac:dyDescent="0.4">
      <c r="A10" s="846" t="str">
        <f>'02月統合家計簿'!A10</f>
        <v>○○銀行　４</v>
      </c>
      <c r="B10" s="963"/>
      <c r="C10" s="338">
        <f>'02月統合家計簿'!G10</f>
        <v>0</v>
      </c>
      <c r="D10" s="835">
        <f>'03月銀行口座入出金表'!C20+'03月銀行口座入出金表'!C21+'03月銀行口座入出金表'!C22+'03月銀行口座入出金表'!C23+'03月銀行口座入出金表'!C24</f>
        <v>0</v>
      </c>
      <c r="E10" s="173">
        <f>'03月銀行口座入出金表'!F20+'03月銀行口座入出金表'!F21+'03月銀行口座入出金表'!F22+'03月銀行口座入出金表'!F23+'03月銀行口座入出金表'!F24</f>
        <v>0</v>
      </c>
      <c r="F10" s="174">
        <f>'03月銀行口座入出金表'!I20+'03月銀行口座入出金表'!I21+'03月銀行口座入出金表'!I22+'03月銀行口座入出金表'!I23+'03月銀行口座入出金表'!I24</f>
        <v>0</v>
      </c>
      <c r="G10" s="171">
        <f t="shared" si="0"/>
        <v>0</v>
      </c>
    </row>
    <row r="11" spans="1:26" ht="33" customHeight="1" x14ac:dyDescent="0.4">
      <c r="A11" s="846" t="str">
        <f>'02月統合家計簿'!A11</f>
        <v>○○銀行　５</v>
      </c>
      <c r="B11" s="963"/>
      <c r="C11" s="338">
        <f>'02月統合家計簿'!G11</f>
        <v>0</v>
      </c>
      <c r="D11" s="835">
        <f>'03月銀行口座入出金表'!C25+'03月銀行口座入出金表'!C26+'03月銀行口座入出金表'!C27+'03月銀行口座入出金表'!C28+'03月銀行口座入出金表'!C29</f>
        <v>0</v>
      </c>
      <c r="E11" s="175">
        <f>'03月銀行口座入出金表'!F25+'03月銀行口座入出金表'!F26+'03月銀行口座入出金表'!F27+'03月銀行口座入出金表'!F28+'03月銀行口座入出金表'!F29</f>
        <v>0</v>
      </c>
      <c r="F11" s="174">
        <f>'03月銀行口座入出金表'!I25+'03月銀行口座入出金表'!I26+'03月銀行口座入出金表'!I27+'03月銀行口座入出金表'!I28+'03月銀行口座入出金表'!I29</f>
        <v>0</v>
      </c>
      <c r="G11" s="171">
        <f t="shared" si="0"/>
        <v>0</v>
      </c>
    </row>
    <row r="12" spans="1:26" ht="33" customHeight="1" x14ac:dyDescent="0.4">
      <c r="A12" s="846" t="str">
        <f>'02月統合家計簿'!A12</f>
        <v>○○銀行　６</v>
      </c>
      <c r="B12" s="963"/>
      <c r="C12" s="338">
        <f>'02月統合家計簿'!G12</f>
        <v>0</v>
      </c>
      <c r="D12" s="835">
        <f>'03月銀行口座入出金表'!C30+'03月銀行口座入出金表'!C31+'03月銀行口座入出金表'!C32+'03月銀行口座入出金表'!C33+'03月銀行口座入出金表'!C34</f>
        <v>0</v>
      </c>
      <c r="E12" s="175">
        <f>'03月銀行口座入出金表'!F30+'03月銀行口座入出金表'!F31+'03月銀行口座入出金表'!F32+'03月銀行口座入出金表'!F33+'03月銀行口座入出金表'!F34</f>
        <v>0</v>
      </c>
      <c r="F12" s="174">
        <f>'03月銀行口座入出金表'!I30+'03月銀行口座入出金表'!I31+'03月銀行口座入出金表'!I32+'03月銀行口座入出金表'!I33+'03月銀行口座入出金表'!I34</f>
        <v>0</v>
      </c>
      <c r="G12" s="171">
        <f t="shared" si="0"/>
        <v>0</v>
      </c>
    </row>
    <row r="13" spans="1:26" ht="33" customHeight="1" x14ac:dyDescent="0.4">
      <c r="A13" s="846" t="str">
        <f>'02月統合家計簿'!A13</f>
        <v>○○銀行　７</v>
      </c>
      <c r="B13" s="963"/>
      <c r="C13" s="338">
        <f>'02月統合家計簿'!G13</f>
        <v>0</v>
      </c>
      <c r="D13" s="835">
        <f>'03月銀行口座入出金表'!C35+'03月銀行口座入出金表'!C36+'03月銀行口座入出金表'!C37+'03月銀行口座入出金表'!C38+'03月銀行口座入出金表'!C39</f>
        <v>0</v>
      </c>
      <c r="E13" s="175">
        <f>'03月銀行口座入出金表'!F35+'03月銀行口座入出金表'!F36+'03月銀行口座入出金表'!F37+'03月銀行口座入出金表'!F38+'03月銀行口座入出金表'!F39</f>
        <v>0</v>
      </c>
      <c r="F13" s="174">
        <f>'03月銀行口座入出金表'!I35+'03月銀行口座入出金表'!I36+'03月銀行口座入出金表'!I37+'03月銀行口座入出金表'!I38+'03月銀行口座入出金表'!I39</f>
        <v>0</v>
      </c>
      <c r="G13" s="171">
        <f t="shared" si="0"/>
        <v>0</v>
      </c>
    </row>
    <row r="14" spans="1:26" ht="33" customHeight="1" x14ac:dyDescent="0.4">
      <c r="A14" s="846" t="str">
        <f>'02月統合家計簿'!A14</f>
        <v>○○銀行　８</v>
      </c>
      <c r="B14" s="963"/>
      <c r="C14" s="338">
        <f>'02月統合家計簿'!G14</f>
        <v>0</v>
      </c>
      <c r="D14" s="835">
        <f>'03月銀行口座入出金表'!C40+'03月銀行口座入出金表'!C41+'03月銀行口座入出金表'!C42+'03月銀行口座入出金表'!C43+'03月銀行口座入出金表'!C44</f>
        <v>0</v>
      </c>
      <c r="E14" s="175">
        <f>'03月銀行口座入出金表'!F40+'03月銀行口座入出金表'!F41+'03月銀行口座入出金表'!F42+'03月銀行口座入出金表'!F43+'03月銀行口座入出金表'!F44</f>
        <v>0</v>
      </c>
      <c r="F14" s="174">
        <f>'03月銀行口座入出金表'!I40+'03月銀行口座入出金表'!I41+'03月銀行口座入出金表'!I42+'03月銀行口座入出金表'!I43+'03月銀行口座入出金表'!I44</f>
        <v>0</v>
      </c>
      <c r="G14" s="171">
        <f t="shared" si="0"/>
        <v>0</v>
      </c>
    </row>
    <row r="15" spans="1:26" ht="33" customHeight="1" x14ac:dyDescent="0.4">
      <c r="A15" s="846" t="str">
        <f>'02月統合家計簿'!A15</f>
        <v>○○銀行　９</v>
      </c>
      <c r="B15" s="963"/>
      <c r="C15" s="338">
        <f>'02月統合家計簿'!G15</f>
        <v>0</v>
      </c>
      <c r="D15" s="835">
        <f>'03月銀行口座入出金表'!C45+'03月銀行口座入出金表'!C46+'03月銀行口座入出金表'!C47+'03月銀行口座入出金表'!C48+'03月銀行口座入出金表'!C49</f>
        <v>0</v>
      </c>
      <c r="E15" s="175">
        <f>'03月銀行口座入出金表'!F45+'03月銀行口座入出金表'!F46+'03月銀行口座入出金表'!F47+'03月銀行口座入出金表'!F48+'03月銀行口座入出金表'!F49</f>
        <v>0</v>
      </c>
      <c r="F15" s="174">
        <f>'03月銀行口座入出金表'!I45+'03月銀行口座入出金表'!I46+'03月銀行口座入出金表'!I47+'03月銀行口座入出金表'!I48+'03月銀行口座入出金表'!I49</f>
        <v>0</v>
      </c>
      <c r="G15" s="171">
        <f t="shared" si="0"/>
        <v>0</v>
      </c>
    </row>
    <row r="16" spans="1:26" ht="33" customHeight="1" thickBot="1" x14ac:dyDescent="0.45">
      <c r="A16" s="846" t="str">
        <f>'02月統合家計簿'!A16</f>
        <v>○○銀行　１０</v>
      </c>
      <c r="B16" s="964"/>
      <c r="C16" s="339">
        <f>'02月統合家計簿'!G16</f>
        <v>0</v>
      </c>
      <c r="D16" s="170">
        <f>'03月銀行口座入出金表'!C50+'03月銀行口座入出金表'!C51+'03月銀行口座入出金表'!C52+'03月銀行口座入出金表'!C53+'03月銀行口座入出金表'!C54</f>
        <v>0</v>
      </c>
      <c r="E16" s="176">
        <f>'03月銀行口座入出金表'!F50+'03月銀行口座入出金表'!F51+'03月銀行口座入出金表'!F52+'03月銀行口座入出金表'!F53+'03月銀行口座入出金表'!F54</f>
        <v>0</v>
      </c>
      <c r="F16" s="196">
        <f>'03月銀行口座入出金表'!I50+'03月銀行口座入出金表'!I51+'03月銀行口座入出金表'!I52+'03月銀行口座入出金表'!I53+'03月銀行口座入出金表'!I54</f>
        <v>0</v>
      </c>
      <c r="G16" s="172">
        <f t="shared" si="0"/>
        <v>0</v>
      </c>
    </row>
    <row r="17" spans="1:8" ht="36" customHeight="1" thickBot="1" x14ac:dyDescent="0.45">
      <c r="A17" s="1223" t="s">
        <v>64</v>
      </c>
      <c r="B17" s="1224"/>
      <c r="C17" s="177">
        <f>'02月現金入出金表'!G37</f>
        <v>0</v>
      </c>
      <c r="D17" s="178"/>
      <c r="E17" s="179">
        <f>'03月現金入出金表'!D36</f>
        <v>0</v>
      </c>
      <c r="F17" s="180">
        <f>'03月現金入出金表'!F37</f>
        <v>0</v>
      </c>
      <c r="G17" s="195">
        <f>C17+E17-F17</f>
        <v>0</v>
      </c>
    </row>
    <row r="18" spans="1:8" ht="42" customHeight="1" thickBot="1" x14ac:dyDescent="0.45">
      <c r="A18" s="1225" t="s">
        <v>1</v>
      </c>
      <c r="B18" s="1226"/>
      <c r="C18" s="226">
        <f>SUM(C7:C17)</f>
        <v>0</v>
      </c>
      <c r="D18" s="230">
        <f>SUM(D7:D17)</f>
        <v>0</v>
      </c>
      <c r="E18" s="231">
        <f>SUM(E7:E17)</f>
        <v>0</v>
      </c>
      <c r="F18" s="232">
        <f>SUM(F7:F17)</f>
        <v>0</v>
      </c>
      <c r="G18" s="233">
        <f>C18-D18+E18-F18</f>
        <v>0</v>
      </c>
    </row>
    <row r="19" spans="1:8" ht="36" customHeight="1" x14ac:dyDescent="0.4"/>
    <row r="20" spans="1:8" ht="54" customHeight="1" x14ac:dyDescent="0.25">
      <c r="A20" s="1220" t="s">
        <v>77</v>
      </c>
      <c r="B20" s="1220"/>
      <c r="C20" s="1220"/>
      <c r="D20" s="1220"/>
      <c r="E20" s="1220"/>
      <c r="F20" s="1220"/>
      <c r="G20" s="1220"/>
      <c r="H20" s="191"/>
    </row>
    <row r="21" spans="1:8" ht="42.75" customHeight="1" thickBot="1" x14ac:dyDescent="0.3">
      <c r="A21" s="205" t="s">
        <v>70</v>
      </c>
      <c r="B21" s="203"/>
      <c r="C21" s="203"/>
      <c r="D21" s="214"/>
      <c r="E21" s="215"/>
      <c r="F21" s="216"/>
      <c r="G21" s="217"/>
    </row>
    <row r="22" spans="1:8" ht="42" customHeight="1" thickBot="1" x14ac:dyDescent="0.45">
      <c r="A22" s="1215" t="s">
        <v>67</v>
      </c>
      <c r="B22" s="1216"/>
      <c r="C22" s="1216"/>
      <c r="D22" s="1217"/>
      <c r="E22" s="199" t="s">
        <v>66</v>
      </c>
      <c r="F22" s="199" t="s">
        <v>74</v>
      </c>
      <c r="G22" s="201" t="s">
        <v>78</v>
      </c>
    </row>
    <row r="23" spans="1:8" ht="21" customHeight="1" thickBot="1" x14ac:dyDescent="0.2">
      <c r="A23" s="1227" t="s">
        <v>250</v>
      </c>
      <c r="B23" s="1228"/>
      <c r="C23" s="1228"/>
      <c r="D23" s="1228"/>
      <c r="E23" s="1228"/>
      <c r="F23" s="1229"/>
      <c r="G23" s="1179">
        <f>C18</f>
        <v>0</v>
      </c>
    </row>
    <row r="24" spans="1:8" ht="21" customHeight="1" x14ac:dyDescent="0.15">
      <c r="A24" s="809" t="str">
        <f>'02月統合家計簿'!A24</f>
        <v>年内の入金予定項目明細を記してください</v>
      </c>
      <c r="B24" s="1110"/>
      <c r="C24" s="1110"/>
      <c r="D24" s="1111"/>
      <c r="E24" s="803">
        <f>'02月統合家計簿'!E24</f>
        <v>0</v>
      </c>
      <c r="F24" s="813">
        <f>E24*12</f>
        <v>0</v>
      </c>
      <c r="G24" s="224">
        <f>E24*10</f>
        <v>0</v>
      </c>
    </row>
    <row r="25" spans="1:8" ht="21" customHeight="1" x14ac:dyDescent="0.15">
      <c r="A25" s="809" t="str">
        <f>'02月統合家計簿'!A25</f>
        <v>年内の入金予定項目明細を記してください</v>
      </c>
      <c r="B25" s="809"/>
      <c r="C25" s="809"/>
      <c r="D25" s="1112"/>
      <c r="E25" s="1188">
        <f>'02月統合家計簿'!E25</f>
        <v>0</v>
      </c>
      <c r="F25" s="223">
        <f>D25*12</f>
        <v>0</v>
      </c>
      <c r="G25" s="225">
        <f>D25*10</f>
        <v>0</v>
      </c>
    </row>
    <row r="26" spans="1:8" ht="21" customHeight="1" x14ac:dyDescent="0.15">
      <c r="A26" s="809" t="str">
        <f>'02月統合家計簿'!A26</f>
        <v>年内の入金予定項目明細を記してください</v>
      </c>
      <c r="B26" s="809"/>
      <c r="C26" s="809"/>
      <c r="D26" s="1112"/>
      <c r="E26" s="1188">
        <f>'02月統合家計簿'!E26</f>
        <v>0</v>
      </c>
      <c r="F26" s="223">
        <f>D26*12</f>
        <v>0</v>
      </c>
      <c r="G26" s="225">
        <f>D26*10</f>
        <v>0</v>
      </c>
    </row>
    <row r="27" spans="1:8" ht="21" customHeight="1" x14ac:dyDescent="0.15">
      <c r="A27" s="809" t="str">
        <f>'02月統合家計簿'!A27</f>
        <v>年内の入金予定項目明細を記してください</v>
      </c>
      <c r="B27" s="809"/>
      <c r="C27" s="809"/>
      <c r="D27" s="1112"/>
      <c r="E27" s="1188">
        <f>'02月統合家計簿'!E27</f>
        <v>0</v>
      </c>
      <c r="F27" s="223">
        <f>D27*12</f>
        <v>0</v>
      </c>
      <c r="G27" s="225">
        <f>D27*10</f>
        <v>0</v>
      </c>
    </row>
    <row r="28" spans="1:8" ht="21" customHeight="1" x14ac:dyDescent="0.15">
      <c r="A28" s="809" t="str">
        <f>'02月統合家計簿'!A28</f>
        <v>年内の入金予定項目明細を記してください</v>
      </c>
      <c r="B28" s="809"/>
      <c r="C28" s="812"/>
      <c r="D28" s="1112"/>
      <c r="E28" s="1188">
        <f>'02月統合家計簿'!E28</f>
        <v>0</v>
      </c>
      <c r="F28" s="223">
        <f>D28</f>
        <v>0</v>
      </c>
      <c r="G28" s="225">
        <f>D28</f>
        <v>0</v>
      </c>
    </row>
    <row r="29" spans="1:8" ht="21" customHeight="1" x14ac:dyDescent="0.15">
      <c r="A29" s="809" t="str">
        <f>'02月統合家計簿'!A29</f>
        <v>年内の入金予定項目明細を記してください</v>
      </c>
      <c r="B29" s="809"/>
      <c r="C29" s="809"/>
      <c r="D29" s="1112"/>
      <c r="E29" s="1188">
        <f>'02月統合家計簿'!E29</f>
        <v>0</v>
      </c>
      <c r="F29" s="223">
        <f>E29*12</f>
        <v>0</v>
      </c>
      <c r="G29" s="225">
        <f>E29*10</f>
        <v>0</v>
      </c>
    </row>
    <row r="30" spans="1:8" ht="21" customHeight="1" x14ac:dyDescent="0.15">
      <c r="A30" s="809" t="str">
        <f>'02月統合家計簿'!A30</f>
        <v>年内の入金予定項目明細を記してください</v>
      </c>
      <c r="B30" s="810"/>
      <c r="C30" s="810"/>
      <c r="D30" s="1113"/>
      <c r="E30" s="1188">
        <f>'02月統合家計簿'!E30</f>
        <v>0</v>
      </c>
      <c r="F30" s="223">
        <f>E30*12</f>
        <v>0</v>
      </c>
      <c r="G30" s="225">
        <f>E30*10</f>
        <v>0</v>
      </c>
    </row>
    <row r="31" spans="1:8" ht="21" customHeight="1" x14ac:dyDescent="0.15">
      <c r="A31" s="809" t="str">
        <f>'02月統合家計簿'!A31</f>
        <v>年内の入金予定項目明細を記してください</v>
      </c>
      <c r="B31" s="810"/>
      <c r="C31" s="810"/>
      <c r="D31" s="1113"/>
      <c r="E31" s="1188">
        <f>'02月統合家計簿'!E31</f>
        <v>0</v>
      </c>
      <c r="F31" s="223">
        <f>E31*12</f>
        <v>0</v>
      </c>
      <c r="G31" s="225">
        <f>E31*10</f>
        <v>0</v>
      </c>
    </row>
    <row r="32" spans="1:8" ht="21" customHeight="1" x14ac:dyDescent="0.15">
      <c r="A32" s="809" t="str">
        <f>'02月統合家計簿'!A32</f>
        <v>年内の入金予定項目明細を記してください</v>
      </c>
      <c r="B32" s="810"/>
      <c r="C32" s="810"/>
      <c r="D32" s="1113"/>
      <c r="E32" s="1188">
        <f>'02月統合家計簿'!E32</f>
        <v>0</v>
      </c>
      <c r="F32" s="223">
        <f>E32*12</f>
        <v>0</v>
      </c>
      <c r="G32" s="225">
        <f>E32*10</f>
        <v>0</v>
      </c>
    </row>
    <row r="33" spans="1:8" ht="21" customHeight="1" thickBot="1" x14ac:dyDescent="0.2">
      <c r="A33" s="809" t="str">
        <f>'02月統合家計簿'!A33</f>
        <v>年内の入金予定項目明細を記してください</v>
      </c>
      <c r="B33" s="811"/>
      <c r="C33" s="811"/>
      <c r="D33" s="1114"/>
      <c r="E33" s="1189">
        <f>'02月統合家計簿'!E33</f>
        <v>0</v>
      </c>
      <c r="F33" s="223">
        <f>E33*12</f>
        <v>0</v>
      </c>
      <c r="G33" s="292">
        <f>E33*10</f>
        <v>0</v>
      </c>
    </row>
    <row r="34" spans="1:8" ht="42" customHeight="1" thickBot="1" x14ac:dyDescent="0.2">
      <c r="A34" s="213"/>
      <c r="B34" s="198"/>
      <c r="C34" s="198"/>
      <c r="D34" s="202" t="s">
        <v>72</v>
      </c>
      <c r="E34" s="221">
        <f>SUM(E23:E33)</f>
        <v>0</v>
      </c>
      <c r="F34" s="221">
        <f>SUM(F23:F33)</f>
        <v>0</v>
      </c>
      <c r="G34" s="226">
        <f>SUM(G23:G33)</f>
        <v>0</v>
      </c>
    </row>
    <row r="35" spans="1:8" ht="18" customHeight="1" x14ac:dyDescent="0.4">
      <c r="A35" s="189"/>
      <c r="B35" s="189"/>
      <c r="C35" s="189"/>
      <c r="D35" s="189"/>
      <c r="E35" s="189"/>
      <c r="F35" s="189"/>
      <c r="G35" s="189"/>
      <c r="H35" s="3"/>
    </row>
    <row r="36" spans="1:8" ht="42" customHeight="1" thickBot="1" x14ac:dyDescent="0.3">
      <c r="A36" s="206" t="s">
        <v>71</v>
      </c>
      <c r="B36" s="204"/>
      <c r="C36" s="204"/>
      <c r="D36" s="204"/>
      <c r="E36" s="204"/>
      <c r="F36" s="204"/>
      <c r="G36" s="204"/>
      <c r="H36" s="191"/>
    </row>
    <row r="37" spans="1:8" ht="42" customHeight="1" thickBot="1" x14ac:dyDescent="0.2">
      <c r="A37" s="1215" t="s">
        <v>68</v>
      </c>
      <c r="B37" s="1216"/>
      <c r="C37" s="1216"/>
      <c r="D37" s="1217"/>
      <c r="E37" s="199" t="s">
        <v>66</v>
      </c>
      <c r="F37" s="199" t="s">
        <v>74</v>
      </c>
      <c r="G37" s="201" t="s">
        <v>79</v>
      </c>
      <c r="H37" s="192"/>
    </row>
    <row r="38" spans="1:8" ht="21" customHeight="1" x14ac:dyDescent="0.15">
      <c r="A38" s="290" t="str">
        <f>'02月統合家計簿'!A38</f>
        <v>年内の出金予定項目明細を記してください</v>
      </c>
      <c r="B38" s="293"/>
      <c r="C38" s="293"/>
      <c r="D38" s="293"/>
      <c r="E38" s="803">
        <f>'02月統合家計簿'!E38</f>
        <v>0</v>
      </c>
      <c r="F38" s="222">
        <f>E38*12</f>
        <v>0</v>
      </c>
      <c r="G38" s="224">
        <f>E38*10</f>
        <v>0</v>
      </c>
    </row>
    <row r="39" spans="1:8" ht="21" customHeight="1" x14ac:dyDescent="0.15">
      <c r="A39" s="290" t="str">
        <f>'02月統合家計簿'!A39</f>
        <v>年内の出金予定項目明細を記してください</v>
      </c>
      <c r="B39" s="290"/>
      <c r="C39" s="290"/>
      <c r="D39" s="290"/>
      <c r="E39" s="1188">
        <f>'02月統合家計簿'!E39</f>
        <v>0</v>
      </c>
      <c r="F39" s="223">
        <f>E39*12</f>
        <v>0</v>
      </c>
      <c r="G39" s="225">
        <f>E39*10</f>
        <v>0</v>
      </c>
    </row>
    <row r="40" spans="1:8" ht="21" customHeight="1" x14ac:dyDescent="0.15">
      <c r="A40" s="290" t="str">
        <f>'02月統合家計簿'!A40</f>
        <v>年内の出金予定項目明細を記してください</v>
      </c>
      <c r="B40" s="290"/>
      <c r="C40" s="290"/>
      <c r="D40" s="290"/>
      <c r="E40" s="1188">
        <f>'02月統合家計簿'!E40</f>
        <v>0</v>
      </c>
      <c r="F40" s="223">
        <f>E40*12</f>
        <v>0</v>
      </c>
      <c r="G40" s="225">
        <f>E40*10</f>
        <v>0</v>
      </c>
    </row>
    <row r="41" spans="1:8" ht="21" customHeight="1" x14ac:dyDescent="0.15">
      <c r="A41" s="290" t="str">
        <f>'02月統合家計簿'!A41</f>
        <v>年内の出金予定項目明細を記してください</v>
      </c>
      <c r="B41" s="290"/>
      <c r="C41" s="290"/>
      <c r="D41" s="290"/>
      <c r="E41" s="1188">
        <f>'02月統合家計簿'!E41</f>
        <v>0</v>
      </c>
      <c r="F41" s="223">
        <f>E41*12</f>
        <v>0</v>
      </c>
      <c r="G41" s="225">
        <f>E41*10</f>
        <v>0</v>
      </c>
    </row>
    <row r="42" spans="1:8" ht="21" customHeight="1" x14ac:dyDescent="0.15">
      <c r="A42" s="290" t="str">
        <f>'02月統合家計簿'!A42</f>
        <v>年内の出金予定項目明細を記してください</v>
      </c>
      <c r="B42" s="291"/>
      <c r="C42" s="291"/>
      <c r="D42" s="291"/>
      <c r="E42" s="1188">
        <f>'02月統合家計簿'!E42</f>
        <v>0</v>
      </c>
      <c r="F42" s="223">
        <f>E42*12</f>
        <v>0</v>
      </c>
      <c r="G42" s="225">
        <f>E42*10</f>
        <v>0</v>
      </c>
    </row>
    <row r="43" spans="1:8" ht="21" customHeight="1" x14ac:dyDescent="0.15">
      <c r="A43" s="290" t="str">
        <f>'02月統合家計簿'!A43</f>
        <v>年内の出金予定項目明細を記してください</v>
      </c>
      <c r="B43" s="291"/>
      <c r="C43" s="291"/>
      <c r="D43" s="291"/>
      <c r="E43" s="1188">
        <f>'02月統合家計簿'!E43</f>
        <v>0</v>
      </c>
      <c r="F43" s="223">
        <f t="shared" ref="F43:F52" si="1">E43*12</f>
        <v>0</v>
      </c>
      <c r="G43" s="225">
        <f t="shared" ref="G43:G57" si="2">E43*10</f>
        <v>0</v>
      </c>
    </row>
    <row r="44" spans="1:8" ht="21" customHeight="1" x14ac:dyDescent="0.15">
      <c r="A44" s="290" t="str">
        <f>'02月統合家計簿'!A44</f>
        <v>年内の出金予定項目明細を記してください</v>
      </c>
      <c r="B44" s="291"/>
      <c r="C44" s="291"/>
      <c r="D44" s="291"/>
      <c r="E44" s="1188">
        <f>'02月統合家計簿'!E44</f>
        <v>0</v>
      </c>
      <c r="F44" s="223">
        <f t="shared" si="1"/>
        <v>0</v>
      </c>
      <c r="G44" s="225">
        <f t="shared" si="2"/>
        <v>0</v>
      </c>
    </row>
    <row r="45" spans="1:8" ht="21" customHeight="1" x14ac:dyDescent="0.15">
      <c r="A45" s="290" t="str">
        <f>'02月統合家計簿'!A45</f>
        <v>年内の出金予定項目明細を記してください</v>
      </c>
      <c r="B45" s="291"/>
      <c r="C45" s="291"/>
      <c r="D45" s="291"/>
      <c r="E45" s="1188">
        <f>'02月統合家計簿'!E45</f>
        <v>0</v>
      </c>
      <c r="F45" s="223">
        <f t="shared" si="1"/>
        <v>0</v>
      </c>
      <c r="G45" s="225">
        <f t="shared" si="2"/>
        <v>0</v>
      </c>
    </row>
    <row r="46" spans="1:8" ht="21" customHeight="1" x14ac:dyDescent="0.15">
      <c r="A46" s="290" t="str">
        <f>'02月統合家計簿'!A46</f>
        <v>年内の出金予定項目明細を記してください</v>
      </c>
      <c r="B46" s="291"/>
      <c r="C46" s="291"/>
      <c r="D46" s="291"/>
      <c r="E46" s="1188">
        <f>'02月統合家計簿'!E46</f>
        <v>0</v>
      </c>
      <c r="F46" s="223">
        <f t="shared" si="1"/>
        <v>0</v>
      </c>
      <c r="G46" s="225">
        <f t="shared" si="2"/>
        <v>0</v>
      </c>
    </row>
    <row r="47" spans="1:8" ht="21" customHeight="1" x14ac:dyDescent="0.15">
      <c r="A47" s="290" t="str">
        <f>'02月統合家計簿'!A47</f>
        <v>年内の出金予定項目明細を記してください</v>
      </c>
      <c r="B47" s="291"/>
      <c r="C47" s="291"/>
      <c r="D47" s="291"/>
      <c r="E47" s="1188">
        <f>'02月統合家計簿'!E47</f>
        <v>0</v>
      </c>
      <c r="F47" s="223">
        <f t="shared" si="1"/>
        <v>0</v>
      </c>
      <c r="G47" s="225">
        <f t="shared" si="2"/>
        <v>0</v>
      </c>
    </row>
    <row r="48" spans="1:8" ht="21" customHeight="1" x14ac:dyDescent="0.15">
      <c r="A48" s="290" t="str">
        <f>'02月統合家計簿'!A48</f>
        <v>年内の出金予定項目明細を記してください</v>
      </c>
      <c r="B48" s="291"/>
      <c r="C48" s="291"/>
      <c r="D48" s="291"/>
      <c r="E48" s="1188">
        <f>'02月統合家計簿'!E48</f>
        <v>0</v>
      </c>
      <c r="F48" s="223">
        <f t="shared" si="1"/>
        <v>0</v>
      </c>
      <c r="G48" s="225">
        <f t="shared" si="2"/>
        <v>0</v>
      </c>
    </row>
    <row r="49" spans="1:7" ht="21" customHeight="1" x14ac:dyDescent="0.15">
      <c r="A49" s="290" t="str">
        <f>'02月統合家計簿'!A49</f>
        <v>年内の出金予定項目明細を記してください</v>
      </c>
      <c r="B49" s="291"/>
      <c r="C49" s="291"/>
      <c r="D49" s="291"/>
      <c r="E49" s="1188">
        <f>'02月統合家計簿'!E49</f>
        <v>0</v>
      </c>
      <c r="F49" s="223">
        <f t="shared" si="1"/>
        <v>0</v>
      </c>
      <c r="G49" s="225">
        <f t="shared" si="2"/>
        <v>0</v>
      </c>
    </row>
    <row r="50" spans="1:7" ht="21" customHeight="1" x14ac:dyDescent="0.15">
      <c r="A50" s="290" t="str">
        <f>'02月統合家計簿'!A50</f>
        <v>年内の出金予定項目明細を記してください</v>
      </c>
      <c r="B50" s="291"/>
      <c r="C50" s="291"/>
      <c r="D50" s="291"/>
      <c r="E50" s="1188">
        <f>'02月統合家計簿'!E50</f>
        <v>0</v>
      </c>
      <c r="F50" s="223">
        <f t="shared" si="1"/>
        <v>0</v>
      </c>
      <c r="G50" s="225">
        <f t="shared" si="2"/>
        <v>0</v>
      </c>
    </row>
    <row r="51" spans="1:7" ht="21" customHeight="1" x14ac:dyDescent="0.15">
      <c r="A51" s="290" t="str">
        <f>'02月統合家計簿'!A51</f>
        <v>年内の出金予定項目明細を記してください</v>
      </c>
      <c r="B51" s="291"/>
      <c r="C51" s="291"/>
      <c r="D51" s="291"/>
      <c r="E51" s="1188">
        <f>'02月統合家計簿'!E51</f>
        <v>0</v>
      </c>
      <c r="F51" s="223">
        <f t="shared" si="1"/>
        <v>0</v>
      </c>
      <c r="G51" s="225">
        <f t="shared" si="2"/>
        <v>0</v>
      </c>
    </row>
    <row r="52" spans="1:7" ht="21" customHeight="1" x14ac:dyDescent="0.15">
      <c r="A52" s="290" t="str">
        <f>'02月統合家計簿'!A52</f>
        <v>年内の出金予定項目明細を記してください</v>
      </c>
      <c r="B52" s="291"/>
      <c r="C52" s="291"/>
      <c r="D52" s="291"/>
      <c r="E52" s="1188">
        <f>'02月統合家計簿'!E52</f>
        <v>0</v>
      </c>
      <c r="F52" s="223">
        <f t="shared" si="1"/>
        <v>0</v>
      </c>
      <c r="G52" s="225">
        <f t="shared" si="2"/>
        <v>0</v>
      </c>
    </row>
    <row r="53" spans="1:7" ht="21" customHeight="1" x14ac:dyDescent="0.15">
      <c r="A53" s="290" t="str">
        <f>'02月統合家計簿'!A53</f>
        <v>年内の出金予定項目明細を記してください</v>
      </c>
      <c r="B53" s="291"/>
      <c r="C53" s="291"/>
      <c r="D53" s="291"/>
      <c r="E53" s="1188">
        <f>'02月統合家計簿'!E53</f>
        <v>0</v>
      </c>
      <c r="F53" s="223">
        <f>E53*12</f>
        <v>0</v>
      </c>
      <c r="G53" s="225">
        <f t="shared" si="2"/>
        <v>0</v>
      </c>
    </row>
    <row r="54" spans="1:7" ht="21" customHeight="1" x14ac:dyDescent="0.15">
      <c r="A54" s="290" t="str">
        <f>'02月統合家計簿'!A54</f>
        <v>年内の出金予定項目明細を記してください</v>
      </c>
      <c r="B54" s="291"/>
      <c r="C54" s="291"/>
      <c r="D54" s="291"/>
      <c r="E54" s="1188">
        <f>'02月統合家計簿'!E54</f>
        <v>0</v>
      </c>
      <c r="F54" s="223">
        <f>E54*12</f>
        <v>0</v>
      </c>
      <c r="G54" s="225">
        <f t="shared" si="2"/>
        <v>0</v>
      </c>
    </row>
    <row r="55" spans="1:7" ht="21" customHeight="1" x14ac:dyDescent="0.15">
      <c r="A55" s="290" t="str">
        <f>'02月統合家計簿'!A55</f>
        <v>年内の出金予定項目明細を記してください</v>
      </c>
      <c r="B55" s="291"/>
      <c r="C55" s="291"/>
      <c r="D55" s="291"/>
      <c r="E55" s="1188">
        <f>'02月統合家計簿'!E55</f>
        <v>0</v>
      </c>
      <c r="F55" s="223">
        <f>E55*12</f>
        <v>0</v>
      </c>
      <c r="G55" s="225">
        <f t="shared" si="2"/>
        <v>0</v>
      </c>
    </row>
    <row r="56" spans="1:7" ht="21" customHeight="1" x14ac:dyDescent="0.15">
      <c r="A56" s="290" t="str">
        <f>'02月統合家計簿'!A56</f>
        <v>年内の出金予定項目明細を記してください</v>
      </c>
      <c r="B56" s="291"/>
      <c r="C56" s="291"/>
      <c r="D56" s="291"/>
      <c r="E56" s="1188">
        <f>'02月統合家計簿'!E56</f>
        <v>0</v>
      </c>
      <c r="F56" s="223">
        <f>E56*12</f>
        <v>0</v>
      </c>
      <c r="G56" s="225">
        <f t="shared" si="2"/>
        <v>0</v>
      </c>
    </row>
    <row r="57" spans="1:7" ht="21" customHeight="1" thickBot="1" x14ac:dyDescent="0.2">
      <c r="A57" s="290" t="str">
        <f>'02月統合家計簿'!A57</f>
        <v>年内の出金予定項目明細を記してください</v>
      </c>
      <c r="B57" s="294"/>
      <c r="C57" s="294"/>
      <c r="D57" s="294"/>
      <c r="E57" s="1189">
        <f>'02月統合家計簿'!E57</f>
        <v>0</v>
      </c>
      <c r="F57" s="223">
        <f>E57*12</f>
        <v>0</v>
      </c>
      <c r="G57" s="225">
        <f t="shared" si="2"/>
        <v>0</v>
      </c>
    </row>
    <row r="58" spans="1:7" ht="42" customHeight="1" thickBot="1" x14ac:dyDescent="0.2">
      <c r="A58" s="213"/>
      <c r="B58" s="198"/>
      <c r="C58" s="198"/>
      <c r="D58" s="202" t="s">
        <v>69</v>
      </c>
      <c r="E58" s="221">
        <f>SUM(E38:E57)</f>
        <v>0</v>
      </c>
      <c r="F58" s="221">
        <f>SUM(F38:F57)</f>
        <v>0</v>
      </c>
      <c r="G58" s="226">
        <f>SUM(G38:G57)</f>
        <v>0</v>
      </c>
    </row>
    <row r="59" spans="1:7" ht="39.75" customHeight="1" x14ac:dyDescent="0.2">
      <c r="A59" s="193"/>
      <c r="B59" s="1"/>
      <c r="C59" s="1"/>
      <c r="D59" s="1"/>
      <c r="E59" s="1"/>
      <c r="F59" s="207" t="s">
        <v>75</v>
      </c>
      <c r="G59" s="229">
        <f>G34-G58</f>
        <v>0</v>
      </c>
    </row>
    <row r="60" spans="1:7" ht="18" customHeight="1" x14ac:dyDescent="0.15">
      <c r="A60" s="194"/>
      <c r="B60" s="1"/>
      <c r="C60" s="1"/>
      <c r="D60" s="1"/>
      <c r="E60" s="200"/>
      <c r="F60" s="1"/>
      <c r="G60" s="219" t="s">
        <v>188</v>
      </c>
    </row>
    <row r="61" spans="1:7" ht="18" customHeight="1" x14ac:dyDescent="0.15">
      <c r="A61" s="194"/>
      <c r="B61" s="1"/>
      <c r="C61" s="1"/>
      <c r="D61" s="1"/>
      <c r="E61" s="200"/>
      <c r="F61" s="219"/>
      <c r="G61" s="2"/>
    </row>
  </sheetData>
  <sheetProtection sheet="1" objects="1" scenarios="1"/>
  <mergeCells count="9">
    <mergeCell ref="A17:B17"/>
    <mergeCell ref="A22:D22"/>
    <mergeCell ref="A37:D37"/>
    <mergeCell ref="A1:G1"/>
    <mergeCell ref="A2:G2"/>
    <mergeCell ref="A20:G20"/>
    <mergeCell ref="A23:F23"/>
    <mergeCell ref="A6:B6"/>
    <mergeCell ref="A18:B18"/>
  </mergeCells>
  <phoneticPr fontId="1"/>
  <pageMargins left="0.70866141732283472" right="0.36" top="0.53" bottom="0.32" header="0.31496062992125984" footer="0.19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48</vt:i4>
      </vt:variant>
    </vt:vector>
  </HeadingPairs>
  <TitlesOfParts>
    <vt:vector size="48" baseType="lpstr">
      <vt:lpstr>01月統合家計簿</vt:lpstr>
      <vt:lpstr>01月銀行口座入出金表</vt:lpstr>
      <vt:lpstr>01月カード利用明細表</vt:lpstr>
      <vt:lpstr>01月現金入出金表</vt:lpstr>
      <vt:lpstr>02月統合家計簿</vt:lpstr>
      <vt:lpstr>02月銀行口座入出金表</vt:lpstr>
      <vt:lpstr>02月カード利用明細表</vt:lpstr>
      <vt:lpstr>02月現金入出金表</vt:lpstr>
      <vt:lpstr>03月統合家計簿</vt:lpstr>
      <vt:lpstr>03月銀行口座入出金表</vt:lpstr>
      <vt:lpstr>03月カード利用明細表</vt:lpstr>
      <vt:lpstr>03月現金入出金表</vt:lpstr>
      <vt:lpstr>04月統合家計簿</vt:lpstr>
      <vt:lpstr>04月銀行口座入出金表</vt:lpstr>
      <vt:lpstr>04月カード利用明細表</vt:lpstr>
      <vt:lpstr>04月現金入出金表</vt:lpstr>
      <vt:lpstr>05月統合家計簿</vt:lpstr>
      <vt:lpstr>05月銀行口座入出金表</vt:lpstr>
      <vt:lpstr>05月カード利用明細表</vt:lpstr>
      <vt:lpstr>05月現金入出金表</vt:lpstr>
      <vt:lpstr>06月統合家計簿</vt:lpstr>
      <vt:lpstr>06月銀行口座入出金表</vt:lpstr>
      <vt:lpstr>06月カード利用明細表</vt:lpstr>
      <vt:lpstr>06月現金入出金表</vt:lpstr>
      <vt:lpstr>07月統合家計簿</vt:lpstr>
      <vt:lpstr>07月銀行口座入出金表</vt:lpstr>
      <vt:lpstr>07月カード利用明細表</vt:lpstr>
      <vt:lpstr>07月現金入出金表</vt:lpstr>
      <vt:lpstr>08月統合家計簿</vt:lpstr>
      <vt:lpstr>08月銀行口座入出金表</vt:lpstr>
      <vt:lpstr>08月カード利用明細表</vt:lpstr>
      <vt:lpstr>08月現金入出金表</vt:lpstr>
      <vt:lpstr>09月統合家計簿</vt:lpstr>
      <vt:lpstr>09月銀行口座入出金表</vt:lpstr>
      <vt:lpstr>09月カード利用明細表</vt:lpstr>
      <vt:lpstr>09月現金収支表</vt:lpstr>
      <vt:lpstr>10月統合家計簿</vt:lpstr>
      <vt:lpstr>10月銀行口座入出金表</vt:lpstr>
      <vt:lpstr>10月カード利用明細表</vt:lpstr>
      <vt:lpstr>10月現金収支表</vt:lpstr>
      <vt:lpstr>11月統合家計簿</vt:lpstr>
      <vt:lpstr>11月銀行口座入出金表</vt:lpstr>
      <vt:lpstr>11月カード利用明細表</vt:lpstr>
      <vt:lpstr>11月現金収支表</vt:lpstr>
      <vt:lpstr>12月統合家計簿</vt:lpstr>
      <vt:lpstr>12月銀行口座入出金表</vt:lpstr>
      <vt:lpstr>12月カード利用明細表</vt:lpstr>
      <vt:lpstr>12月現金収支表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日比野知恵造</dc:creator>
  <cp:lastModifiedBy>Copyright © 2021 ライフプチエ｜生活プチ百科 All Rights Reserved.</cp:lastModifiedBy>
  <cp:lastPrinted>2021-03-06T07:07:22Z</cp:lastPrinted>
  <dcterms:created xsi:type="dcterms:W3CDTF">2021-03-04T14:06:17Z</dcterms:created>
  <dcterms:modified xsi:type="dcterms:W3CDTF">2021-03-20T15:21:18Z</dcterms:modified>
</cp:coreProperties>
</file>